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adca09eaf72c4ff4" /></Relationships>
</file>

<file path=xl/workbook.xml><?xml version="1.0" encoding="utf-8"?>
<x:workbook xmlns:x="http://schemas.openxmlformats.org/spreadsheetml/2006/main">
  <x:sheets>
    <x:sheet xmlns:r="http://schemas.openxmlformats.org/officeDocument/2006/relationships" name="Tổng hợp" sheetId="1" r:id="R78b048a1d7b44651"/>
    <x:sheet xmlns:r="http://schemas.openxmlformats.org/officeDocument/2006/relationships" name="Timeline" sheetId="2" r:id="R837533d5e74a4132"/>
    <x:sheet xmlns:r="http://schemas.openxmlformats.org/officeDocument/2006/relationships" name="Ngân sách" sheetId="3" r:id="R6628553ac04649c2"/>
    <x:sheet xmlns:r="http://schemas.openxmlformats.org/officeDocument/2006/relationships" name="Checklist" sheetId="4" r:id="R07002fc48e8c4937"/>
    <x:sheet xmlns:r="http://schemas.openxmlformats.org/officeDocument/2006/relationships" name="Hướng dẫn" sheetId="5" r:id="R18664fd7ffe44065"/>
  </x:sheets>
</x:workbook>
</file>

<file path=xl/sharedStrings.xml><?xml version="1.0" encoding="utf-8"?>
<x:sst xmlns:x="http://schemas.openxmlformats.org/spreadsheetml/2006/main"/>
</file>

<file path=xl/styles.xml><?xml version="1.0" encoding="utf-8"?>
<x:styleSheet xmlns:x="http://schemas.openxmlformats.org/spreadsheetml/2006/main">
  <x:numFmts count="6">
    <x:numFmt numFmtId="200" formatCode="dd/mm/yyyy"/>
    <x:numFmt numFmtId="201" formatCode="#,##0&quot; khách&quot;"/>
    <x:numFmt numFmtId="202" formatCode="#,##0&quot; đ&quot;"/>
    <x:numFmt numFmtId="203" formatCode="0%"/>
    <x:numFmt numFmtId="204" formatCode="0&quot; ngày&quot;"/>
    <x:numFmt numFmtId="205" formatCode="#,##0.00"/>
  </x:numFmts>
  <x:fonts count="10">
    <x:font>
      <x:sz val="11"/>
      <x:name val="Carlito"/>
    </x:font>
    <x:font>
      <x:sz val="10"/>
      <x:color rgb="FF172B4D"/>
      <x:name val="Arial"/>
    </x:font>
    <x:font>
      <x:b/>
      <x:sz val="16"/>
      <x:color rgb="FF0F2744"/>
      <x:name val="Arial"/>
    </x:font>
    <x:font>
      <x:i/>
      <x:sz val="10"/>
      <x:color rgb="FF667085"/>
      <x:name val="Arial"/>
    </x:font>
    <x:font>
      <x:b/>
      <x:sz val="10"/>
      <x:color rgb="FF0F2744"/>
      <x:name val="Arial"/>
    </x:font>
    <x:font>
      <x:b/>
      <x:sz val="11"/>
      <x:color rgb="FFFFFFFF"/>
      <x:name val="Arial"/>
    </x:font>
    <x:font>
      <x:b/>
      <x:sz val="11"/>
      <x:color rgb="FF0F2744"/>
      <x:name val="Arial"/>
    </x:font>
    <x:font>
      <x:b/>
      <x:sz val="10"/>
      <x:color rgb="FFFFFFFF"/>
      <x:name val="Arial"/>
    </x:font>
    <x:font>
      <x:sz val="11"/>
      <x:color rgb="FF0F2744"/>
      <x:name val="Arial"/>
    </x:font>
    <x:font>
      <x:sz val="10"/>
      <x:color rgb="FF0F2744"/>
      <x:name val="Arial"/>
    </x:font>
  </x:fonts>
  <x:fills count="10">
    <x:fill>
      <x:patternFill patternType="none"/>
    </x:fill>
    <x:fill>
      <x:patternFill patternType="gray125"/>
    </x:fill>
    <x:fill>
      <x:patternFill patternType="solid">
        <x:fgColor rgb="FFEAF0F7"/>
      </x:patternFill>
    </x:fill>
    <x:fill>
      <x:patternFill patternType="solid">
        <x:fgColor rgb="FFFFF4CC"/>
      </x:patternFill>
    </x:fill>
    <x:fill>
      <x:patternFill patternType="solid">
        <x:fgColor rgb="FF17365D"/>
      </x:patternFill>
    </x:fill>
    <x:fill>
      <x:patternFill patternType="solid">
        <x:fgColor rgb="FFFFFFFF"/>
      </x:patternFill>
    </x:fill>
    <x:fill>
      <x:patternFill patternType="solid">
        <x:fgColor rgb="FFFCE7DC"/>
      </x:patternFill>
    </x:fill>
    <x:fill>
      <x:patternFill patternType="solid">
        <x:fgColor rgb="FF0F2744"/>
      </x:patternFill>
    </x:fill>
    <x:fill>
      <x:patternFill patternType="solid">
        <x:fgColor rgb="FFE2F0D9"/>
      </x:patternFill>
    </x:fill>
    <x:fill>
      <x:patternFill patternType="solid">
        <x:fgColor rgb="FFFCE4D6"/>
      </x:patternFill>
    </x:fill>
  </x:fills>
  <x:borders count="13">
    <x:border/>
    <x:border>
      <x:bottom style="medium">
        <x:color rgb="FFE35B24"/>
      </x:bottom>
    </x:border>
    <x:border>
      <x:left style="thin">
        <x:color rgb="FFCCD6E2"/>
      </x:left>
      <x:right style="thin">
        <x:color rgb="FFCCD6E2"/>
      </x:right>
      <x:top style="thin">
        <x:color rgb="FFCCD6E2"/>
      </x:top>
      <x:bottom style="thin">
        <x:color rgb="FFCCD6E2"/>
      </x:bottom>
    </x:border>
    <x:border>
      <x:bottom style="thin">
        <x:color rgb="FFCCD6E2"/>
      </x:bottom>
    </x:border>
    <x:border>
      <x:top style="thin">
        <x:color rgb="FFCCD6E2"/>
      </x:top>
      <x:bottom style="thin">
        <x:color rgb="FFCCD6E2"/>
      </x:bottom>
    </x:border>
    <x:border>
      <x:top style="thin">
        <x:color rgb="FFCCD6E2"/>
      </x:top>
    </x:border>
    <x:border>
      <x:left style="thin">
        <x:color rgb="FFFFFFFF"/>
      </x:left>
      <x:right style="thin">
        <x:color rgb="FFFFFFFF"/>
      </x:right>
      <x:top style="thin">
        <x:color rgb="FFFFFFFF"/>
      </x:top>
      <x:bottom style="thin">
        <x:color rgb="FFFFFFFF"/>
      </x:bottom>
    </x:border>
    <x:border>
      <x:left style="thin">
        <x:color rgb="FFE35B24"/>
      </x:left>
      <x:top style="thin">
        <x:color rgb="FFE35B24"/>
      </x:top>
    </x:border>
    <x:border>
      <x:top style="thin">
        <x:color rgb="FFE35B24"/>
      </x:top>
    </x:border>
    <x:border>
      <x:right style="thin">
        <x:color rgb="FFE35B24"/>
      </x:right>
      <x:top style="thin">
        <x:color rgb="FFE35B24"/>
      </x:top>
    </x:border>
    <x:border>
      <x:left style="thin">
        <x:color rgb="FFE35B24"/>
      </x:left>
      <x:bottom style="thin">
        <x:color rgb="FFE35B24"/>
      </x:bottom>
    </x:border>
    <x:border>
      <x:bottom style="thin">
        <x:color rgb="FFE35B24"/>
      </x:bottom>
    </x:border>
    <x:border>
      <x:right style="thin">
        <x:color rgb="FFE35B24"/>
      </x:right>
      <x:bottom style="thin">
        <x:color rgb="FFE35B24"/>
      </x:bottom>
    </x:border>
  </x:borders>
  <x:cellStyleXfs count="1">
    <x:xf numFmtId="0" fontId="0" fillId="0" borderId="0"/>
  </x:cellStyleXfs>
  <x:cellXfs count="87">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2"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3" fillId="0" borderId="0" xfId="0" applyNumberFormat="1" applyFont="1" applyFill="1" applyBorder="1" applyAlignment="1">
      <x:alignment vertical="center"/>
    </x:xf>
    <x:xf numFmtId="0" fontId="3" fillId="0" borderId="0" xfId="0" applyNumberFormat="1" applyFont="1" applyFill="1" applyBorder="1" applyAlignment="1">
      <x:alignment vertical="center" wrapText="1"/>
    </x:xf>
    <x:xf numFmtId="0" fontId="1" fillId="2" borderId="0" xfId="0" applyNumberFormat="1" applyFont="1" applyFill="1" applyBorder="1" applyAlignment="1">
      <x:alignment vertical="center"/>
    </x:xf>
    <x:xf numFmtId="0" fontId="4" fillId="2" borderId="0" xfId="0" applyNumberFormat="1" applyFont="1" applyFill="1" applyBorder="1" applyAlignment="1">
      <x:alignment vertical="center"/>
    </x:xf>
    <x:xf numFmtId="0" fontId="1" fillId="3" borderId="0" xfId="0" applyNumberFormat="1" applyFont="1" applyFill="1" applyBorder="1" applyAlignment="1">
      <x:alignment vertical="center"/>
    </x:xf>
    <x:xf numFmtId="0" fontId="1" fillId="3" borderId="2" xfId="0" applyNumberFormat="1" applyFont="1" applyFill="1" applyBorder="1" applyAlignment="1">
      <x:alignment vertical="center"/>
    </x:xf>
    <x:xf numFmtId="200" fontId="1" fillId="3" borderId="2" xfId="0" applyNumberFormat="1" applyFont="1" applyFill="1" applyBorder="1" applyAlignment="1">
      <x:alignment vertical="center"/>
    </x:xf>
    <x:xf numFmtId="201" fontId="1" fillId="3" borderId="2" xfId="0" applyNumberFormat="1" applyFont="1" applyFill="1" applyBorder="1" applyAlignment="1">
      <x:alignment vertical="center"/>
    </x:xf>
    <x:xf numFmtId="202" fontId="1" fillId="3" borderId="2" xfId="0" applyNumberFormat="1" applyFont="1" applyFill="1" applyBorder="1" applyAlignment="1">
      <x:alignment vertical="center"/>
    </x:xf>
    <x:xf numFmtId="203" fontId="1" fillId="3" borderId="2" xfId="0" applyNumberFormat="1" applyFont="1" applyFill="1" applyBorder="1" applyAlignment="1">
      <x:alignment vertical="center"/>
    </x:xf>
    <x:xf numFmtId="0" fontId="1" fillId="4" borderId="0" xfId="0" applyNumberFormat="1" applyFont="1" applyFill="1" applyBorder="1" applyAlignment="1">
      <x:alignment vertical="center"/>
    </x:xf>
    <x:xf numFmtId="0" fontId="5" fillId="4" borderId="0" xfId="0" applyNumberFormat="1" applyFont="1" applyFill="1" applyBorder="1" applyAlignment="1">
      <x:alignment vertical="center"/>
    </x:xf>
    <x:xf numFmtId="0" fontId="5" fillId="4" borderId="0" xfId="0" applyNumberFormat="1" applyFont="1" applyFill="1" applyBorder="1" applyAlignment="1">
      <x:alignment horizontal="center" vertical="center"/>
    </x:xf>
    <x:xf numFmtId="0" fontId="1" fillId="5" borderId="0" xfId="0" applyNumberFormat="1" applyFont="1" applyFill="1" applyBorder="1" applyAlignment="1">
      <x:alignment vertical="center"/>
    </x:xf>
    <x:xf numFmtId="0" fontId="6" fillId="5" borderId="0" xfId="0" applyNumberFormat="1" applyFont="1" applyFill="1" applyBorder="1" applyAlignment="1">
      <x:alignment vertical="center"/>
    </x:xf>
    <x:xf numFmtId="0" fontId="6" fillId="5" borderId="2" xfId="0" applyNumberFormat="1" applyFont="1" applyFill="1" applyBorder="1" applyAlignment="1">
      <x:alignment vertical="center"/>
    </x:xf>
    <x:xf numFmtId="203" fontId="6" fillId="5" borderId="2" xfId="0" applyNumberFormat="1" applyFont="1" applyFill="1" applyBorder="1" applyAlignment="1">
      <x:alignment vertical="center"/>
    </x:xf>
    <x:xf numFmtId="202" fontId="6" fillId="5" borderId="2" xfId="0" applyNumberFormat="1" applyFont="1" applyFill="1" applyBorder="1" applyAlignment="1">
      <x:alignment vertical="center"/>
    </x:xf>
    <x:xf numFmtId="0" fontId="1" fillId="6" borderId="0" xfId="0" applyNumberFormat="1" applyFont="1" applyFill="1" applyBorder="1" applyAlignment="1">
      <x:alignment vertical="center"/>
    </x:xf>
    <x:xf numFmtId="0" fontId="4" fillId="6" borderId="0" xfId="0" applyNumberFormat="1" applyFont="1" applyFill="1" applyBorder="1" applyAlignment="1">
      <x:alignment vertical="center"/>
    </x:xf>
    <x:xf numFmtId="204" fontId="6" fillId="5" borderId="2" xfId="0" applyNumberFormat="1" applyFont="1" applyFill="1" applyBorder="1" applyAlignment="1">
      <x:alignment vertical="center"/>
    </x:xf>
    <x:xf numFmtId="0" fontId="6" fillId="5" borderId="2" xfId="0" applyNumberFormat="1" applyFont="1" applyFill="1" applyBorder="1" applyAlignment="1">
      <x:alignment vertical="center" wrapText="1"/>
    </x:xf>
    <x:xf numFmtId="0" fontId="1" fillId="7" borderId="0" xfId="0" applyNumberFormat="1" applyFont="1" applyFill="1" applyBorder="1" applyAlignment="1">
      <x:alignment vertical="center"/>
    </x:xf>
    <x:xf numFmtId="0" fontId="7" fillId="7" borderId="0" xfId="0" applyNumberFormat="1" applyFont="1" applyFill="1" applyBorder="1" applyAlignment="1">
      <x:alignment vertical="center"/>
    </x:xf>
    <x:xf numFmtId="0" fontId="1" fillId="0" borderId="0" xfId="0" applyNumberFormat="1" applyFont="1" applyFill="1" applyBorder="1" applyAlignment="1">
      <x:alignment vertical="center" wrapText="1"/>
    </x:xf>
    <x:xf numFmtId="0" fontId="1" fillId="0" borderId="3" xfId="0" applyNumberFormat="1" applyFont="1" applyFill="1" applyBorder="1" applyAlignment="1">
      <x:alignment vertical="center" wrapText="1"/>
    </x:xf>
    <x:xf numFmtId="0" fontId="1" fillId="0" borderId="4" xfId="0" applyNumberFormat="1" applyFont="1" applyFill="1" applyBorder="1" applyAlignment="1">
      <x:alignment vertical="center" wrapText="1"/>
    </x:xf>
    <x:xf numFmtId="0" fontId="1" fillId="0" borderId="5" xfId="0" applyNumberFormat="1" applyFont="1" applyFill="1" applyBorder="1" applyAlignment="1">
      <x:alignment vertical="center" wrapText="1"/>
    </x:xf>
    <x:xf numFmtId="0" fontId="4" fillId="2" borderId="2" xfId="0" applyNumberFormat="1" applyFont="1" applyFill="1" applyBorder="1" applyAlignment="1">
      <x:alignment vertical="center"/>
    </x:xf>
    <x:xf numFmtId="0" fontId="7" fillId="4" borderId="0" xfId="0" applyNumberFormat="1" applyFont="1" applyFill="1" applyBorder="1" applyAlignment="1">
      <x:alignment vertical="center"/>
    </x:xf>
    <x:xf numFmtId="0" fontId="7" fillId="4" borderId="6" xfId="0" applyNumberFormat="1" applyFont="1" applyFill="1" applyBorder="1" applyAlignment="1">
      <x:alignment vertical="center"/>
    </x:xf>
    <x:xf numFmtId="0" fontId="7" fillId="4" borderId="6" xfId="0" applyNumberFormat="1" applyFont="1" applyFill="1" applyBorder="1" applyAlignment="1">
      <x:alignment vertical="center" wrapText="1"/>
    </x:xf>
    <x:xf numFmtId="0" fontId="7" fillId="4" borderId="6" xfId="0" applyNumberFormat="1" applyFont="1" applyFill="1" applyBorder="1" applyAlignment="1">
      <x:alignment horizontal="center" vertical="center" wrapText="1"/>
    </x:xf>
    <x:xf numFmtId="200" fontId="1" fillId="0" borderId="0" xfId="0" applyNumberFormat="1" applyFont="1" applyFill="1" applyBorder="1" applyAlignment="1">
      <x:alignment vertical="center"/>
    </x:xf>
    <x:xf numFmtId="200" fontId="1" fillId="0" borderId="0" xfId="0" applyNumberFormat="1" applyFont="1" applyFill="1" applyBorder="1" applyAlignment="1">
      <x:alignment vertical="center" wrapText="1"/>
    </x:xf>
    <x:xf numFmtId="0" fontId="1" fillId="3" borderId="0" xfId="0" applyNumberFormat="1" applyFont="1" applyFill="1" applyBorder="1" applyAlignment="1">
      <x:alignment vertical="center" wrapText="1"/>
    </x:xf>
    <x:xf numFmtId="200" fontId="1" fillId="0" borderId="3" xfId="0" applyNumberFormat="1" applyFont="1" applyFill="1" applyBorder="1" applyAlignment="1">
      <x:alignment vertical="center" wrapText="1"/>
    </x:xf>
    <x:xf numFmtId="0" fontId="1" fillId="3" borderId="3" xfId="0" applyNumberFormat="1" applyFont="1" applyFill="1" applyBorder="1" applyAlignment="1">
      <x:alignment vertical="center" wrapText="1"/>
    </x:xf>
    <x:xf numFmtId="200" fontId="1" fillId="0" borderId="4" xfId="0" applyNumberFormat="1" applyFont="1" applyFill="1" applyBorder="1" applyAlignment="1">
      <x:alignment vertical="center" wrapText="1"/>
    </x:xf>
    <x:xf numFmtId="0" fontId="1" fillId="3" borderId="4" xfId="0" applyNumberFormat="1" applyFont="1" applyFill="1" applyBorder="1" applyAlignment="1">
      <x:alignment vertical="center" wrapText="1"/>
    </x:xf>
    <x:xf numFmtId="0" fontId="5" fillId="7" borderId="0" xfId="0" applyNumberFormat="1" applyFont="1" applyFill="1" applyBorder="1" applyAlignment="1">
      <x:alignment vertical="center"/>
    </x:xf>
    <x:xf numFmtId="0" fontId="5" fillId="7" borderId="6" xfId="0" applyNumberFormat="1" applyFont="1" applyFill="1" applyBorder="1" applyAlignment="1">
      <x:alignment vertical="center"/>
    </x:xf>
    <x:xf numFmtId="202" fontId="1" fillId="3" borderId="0" xfId="0" applyNumberFormat="1" applyFont="1" applyFill="1" applyBorder="1" applyAlignment="1">
      <x:alignment vertical="center"/>
    </x:xf>
    <x:xf numFmtId="202" fontId="1" fillId="0" borderId="0" xfId="0" applyNumberFormat="1" applyFont="1" applyFill="1" applyBorder="1" applyAlignment="1">
      <x:alignment vertical="center"/>
    </x:xf>
    <x:xf numFmtId="202" fontId="5" fillId="7" borderId="6" xfId="0" applyNumberFormat="1" applyFont="1" applyFill="1" applyBorder="1" applyAlignment="1">
      <x:alignment vertical="center"/>
    </x:xf>
    <x:xf numFmtId="205" fontId="1" fillId="3" borderId="0" xfId="0" applyNumberFormat="1" applyFont="1" applyFill="1" applyBorder="1" applyAlignment="1">
      <x:alignment vertical="center"/>
    </x:xf>
    <x:xf numFmtId="205" fontId="1" fillId="3" borderId="0" xfId="0" applyNumberFormat="1" applyFont="1" applyFill="1" applyBorder="1" applyAlignment="1">
      <x:alignment vertical="center" wrapText="1"/>
    </x:xf>
    <x:xf numFmtId="202" fontId="1" fillId="3" borderId="0" xfId="0" applyNumberFormat="1" applyFont="1" applyFill="1" applyBorder="1" applyAlignment="1">
      <x:alignment vertical="center" wrapText="1"/>
    </x:xf>
    <x:xf numFmtId="202" fontId="1" fillId="0" borderId="0" xfId="0" applyNumberFormat="1" applyFont="1" applyFill="1" applyBorder="1" applyAlignment="1">
      <x:alignment vertical="center" wrapText="1"/>
    </x:xf>
    <x:xf numFmtId="205" fontId="1" fillId="3" borderId="3" xfId="0" applyNumberFormat="1" applyFont="1" applyFill="1" applyBorder="1" applyAlignment="1">
      <x:alignment vertical="center" wrapText="1"/>
    </x:xf>
    <x:xf numFmtId="202" fontId="1" fillId="3" borderId="3" xfId="0" applyNumberFormat="1" applyFont="1" applyFill="1" applyBorder="1" applyAlignment="1">
      <x:alignment vertical="center" wrapText="1"/>
    </x:xf>
    <x:xf numFmtId="202" fontId="1" fillId="0" borderId="3" xfId="0" applyNumberFormat="1" applyFont="1" applyFill="1" applyBorder="1" applyAlignment="1">
      <x:alignment vertical="center" wrapText="1"/>
    </x:xf>
    <x:xf numFmtId="205" fontId="1" fillId="3" borderId="4" xfId="0" applyNumberFormat="1" applyFont="1" applyFill="1" applyBorder="1" applyAlignment="1">
      <x:alignment vertical="center" wrapText="1"/>
    </x:xf>
    <x:xf numFmtId="202" fontId="1" fillId="3" borderId="4" xfId="0" applyNumberFormat="1" applyFont="1" applyFill="1" applyBorder="1" applyAlignment="1">
      <x:alignment vertical="center" wrapText="1"/>
    </x:xf>
    <x:xf numFmtId="202" fontId="1" fillId="0" borderId="4" xfId="0" applyNumberFormat="1" applyFont="1" applyFill="1" applyBorder="1" applyAlignment="1">
      <x:alignment vertical="center" wrapText="1"/>
    </x:xf>
    <x:xf numFmtId="200" fontId="1" fillId="3" borderId="0" xfId="0" applyNumberFormat="1" applyFont="1" applyFill="1" applyBorder="1" applyAlignment="1">
      <x:alignment vertical="center"/>
    </x:xf>
    <x:xf numFmtId="200" fontId="1" fillId="3" borderId="0" xfId="0" applyNumberFormat="1" applyFont="1" applyFill="1" applyBorder="1" applyAlignment="1">
      <x:alignment vertical="center" wrapText="1"/>
    </x:xf>
    <x:xf numFmtId="200" fontId="1" fillId="3" borderId="3" xfId="0" applyNumberFormat="1" applyFont="1" applyFill="1" applyBorder="1" applyAlignment="1">
      <x:alignment vertical="center" wrapText="1"/>
    </x:xf>
    <x:xf numFmtId="200" fontId="1" fillId="3" borderId="4" xfId="0" applyNumberFormat="1" applyFont="1" applyFill="1" applyBorder="1" applyAlignment="1">
      <x:alignment vertical="center" wrapText="1"/>
    </x:xf>
    <x:xf numFmtId="0" fontId="8" fillId="0" borderId="0" xfId="0" applyNumberFormat="1" applyFont="1" applyFill="1" applyBorder="1" applyAlignment="1">
      <x:alignment vertical="center"/>
    </x:xf>
    <x:xf numFmtId="0" fontId="8" fillId="0" borderId="0" xfId="0" applyNumberFormat="1" applyFont="1" applyFill="1" applyBorder="1" applyAlignment="1">
      <x:alignment vertical="center" wrapText="1"/>
    </x:xf>
    <x:xf numFmtId="0" fontId="1" fillId="8" borderId="0" xfId="0" applyNumberFormat="1" applyFont="1" applyFill="1" applyBorder="1" applyAlignment="1">
      <x:alignment vertical="center"/>
    </x:xf>
    <x:xf numFmtId="0" fontId="1" fillId="9" borderId="0" xfId="0" applyNumberFormat="1" applyFont="1" applyFill="1" applyBorder="1" applyAlignment="1">
      <x:alignment vertical="center"/>
    </x:xf>
    <x:xf numFmtId="0" fontId="1" fillId="2" borderId="0" xfId="0" applyNumberFormat="1" applyFont="1" applyFill="1" applyBorder="1" applyAlignment="1">
      <x:alignment vertical="center" wrapText="1"/>
    </x:xf>
    <x:xf numFmtId="0" fontId="1" fillId="8" borderId="0" xfId="0" applyNumberFormat="1" applyFont="1" applyFill="1" applyBorder="1" applyAlignment="1">
      <x:alignment vertical="center" wrapText="1"/>
    </x:xf>
    <x:xf numFmtId="0" fontId="1" fillId="9" borderId="0" xfId="0" applyNumberFormat="1" applyFont="1" applyFill="1" applyBorder="1" applyAlignment="1">
      <x:alignment vertical="center" wrapText="1"/>
    </x:xf>
    <x:xf numFmtId="0" fontId="1" fillId="2" borderId="4" xfId="0" applyNumberFormat="1" applyFont="1" applyFill="1" applyBorder="1" applyAlignment="1">
      <x:alignment vertical="center" wrapText="1"/>
    </x:xf>
    <x:xf numFmtId="0" fontId="1" fillId="8" borderId="4" xfId="0" applyNumberFormat="1" applyFont="1" applyFill="1" applyBorder="1" applyAlignment="1">
      <x:alignment vertical="center" wrapText="1"/>
    </x:xf>
    <x:xf numFmtId="0" fontId="1" fillId="9" borderId="4" xfId="0" applyNumberFormat="1" applyFont="1" applyFill="1" applyBorder="1" applyAlignment="1">
      <x:alignment vertical="center" wrapText="1"/>
    </x:xf>
    <x:xf numFmtId="0" fontId="9" fillId="6" borderId="0" xfId="0" applyNumberFormat="1" applyFont="1" applyFill="1" applyBorder="1" applyAlignment="1">
      <x:alignment vertical="center"/>
    </x:xf>
    <x:xf numFmtId="0" fontId="9" fillId="6" borderId="7" xfId="0" applyNumberFormat="1" applyFont="1" applyFill="1" applyBorder="1" applyAlignment="1">
      <x:alignment vertical="center"/>
    </x:xf>
    <x:xf numFmtId="0" fontId="9" fillId="6" borderId="8" xfId="0" applyNumberFormat="1" applyFont="1" applyFill="1" applyBorder="1" applyAlignment="1">
      <x:alignment vertical="center"/>
    </x:xf>
    <x:xf numFmtId="0" fontId="9" fillId="6" borderId="9" xfId="0" applyNumberFormat="1" applyFont="1" applyFill="1" applyBorder="1" applyAlignment="1">
      <x:alignment vertical="center"/>
    </x:xf>
    <x:xf numFmtId="0" fontId="9" fillId="6" borderId="10" xfId="0" applyNumberFormat="1" applyFont="1" applyFill="1" applyBorder="1" applyAlignment="1">
      <x:alignment vertical="center"/>
    </x:xf>
    <x:xf numFmtId="0" fontId="9" fillId="6" borderId="11" xfId="0" applyNumberFormat="1" applyFont="1" applyFill="1" applyBorder="1" applyAlignment="1">
      <x:alignment vertical="center"/>
    </x:xf>
    <x:xf numFmtId="0" fontId="9" fillId="6" borderId="12" xfId="0" applyNumberFormat="1" applyFont="1" applyFill="1" applyBorder="1" applyAlignment="1">
      <x:alignment vertical="center"/>
    </x:xf>
    <x:xf numFmtId="0" fontId="9" fillId="6" borderId="7" xfId="0" applyNumberFormat="1" applyFont="1" applyFill="1" applyBorder="1" applyAlignment="1">
      <x:alignment vertical="center" wrapText="1"/>
    </x:xf>
    <x:xf numFmtId="0" fontId="9" fillId="6" borderId="8" xfId="0" applyNumberFormat="1" applyFont="1" applyFill="1" applyBorder="1" applyAlignment="1">
      <x:alignment vertical="center" wrapText="1"/>
    </x:xf>
    <x:xf numFmtId="0" fontId="9" fillId="6" borderId="9" xfId="0" applyNumberFormat="1" applyFont="1" applyFill="1" applyBorder="1" applyAlignment="1">
      <x:alignment vertical="center" wrapText="1"/>
    </x:xf>
    <x:xf numFmtId="0" fontId="9" fillId="6" borderId="10" xfId="0" applyNumberFormat="1" applyFont="1" applyFill="1" applyBorder="1" applyAlignment="1">
      <x:alignment vertical="center" wrapText="1"/>
    </x:xf>
    <x:xf numFmtId="0" fontId="9" fillId="6" borderId="11" xfId="0" applyNumberFormat="1" applyFont="1" applyFill="1" applyBorder="1" applyAlignment="1">
      <x:alignment vertical="center" wrapText="1"/>
    </x:xf>
    <x:xf numFmtId="0" fontId="9" fillId="6" borderId="12" xfId="0" applyNumberFormat="1" applyFont="1" applyFill="1" applyBorder="1" applyAlignment="1">
      <x:alignment vertical="center" wrapText="1"/>
    </x:xf>
  </x:cellXfs>
  <x:cellStyles count="1">
    <x:cellStyle name="Normal" xfId="0"/>
  </x:cellStyles>
  <x:dxfs count="14">
    <x:dxf>
      <x:font>
        <x:b/>
        <x:color rgb="FF216E39"/>
      </x:font>
      <x:fill>
        <x:patternFill patternType="solid">
          <x:bgColor rgb="FFE2F0D9"/>
        </x:patternFill>
      </x:fill>
    </x:dxf>
    <x:dxf>
      <x:font>
        <x:b/>
        <x:color rgb="FF17365D"/>
      </x:font>
      <x:fill>
        <x:patternFill patternType="solid">
          <x:bgColor rgb="FFEAF0F7"/>
        </x:patternFill>
      </x:fill>
    </x:dxf>
    <x:dxf>
      <x:font>
        <x:b/>
        <x:color rgb="FF7A4D00"/>
      </x:font>
      <x:fill>
        <x:patternFill patternType="solid">
          <x:bgColor rgb="FFFFF4CC"/>
        </x:patternFill>
      </x:fill>
    </x:dxf>
    <x:dxf>
      <x:font>
        <x:b/>
        <x:color rgb="FFA61B1B"/>
      </x:font>
      <x:fill>
        <x:patternFill patternType="solid">
          <x:bgColor rgb="FFFCE4D6"/>
        </x:patternFill>
      </x:fill>
    </x:dxf>
    <x:dxf>
      <x:font>
        <x:b/>
        <x:color rgb="FF216E39"/>
      </x:font>
      <x:fill>
        <x:patternFill patternType="solid">
          <x:bgColor rgb="FFE2F0D9"/>
        </x:patternFill>
      </x:fill>
    </x:dxf>
    <x:dxf>
      <x:font>
        <x:b/>
        <x:color rgb="FF17365D"/>
      </x:font>
      <x:fill>
        <x:patternFill patternType="solid">
          <x:bgColor rgb="FFEAF0F7"/>
        </x:patternFill>
      </x:fill>
    </x:dxf>
    <x:dxf>
      <x:font>
        <x:b/>
        <x:color rgb="FF7A4D00"/>
      </x:font>
      <x:fill>
        <x:patternFill patternType="solid">
          <x:bgColor rgb="FFFFF4CC"/>
        </x:patternFill>
      </x:fill>
    </x:dxf>
    <x:dxf>
      <x:font>
        <x:b/>
        <x:color rgb="FFA61B1B"/>
      </x:font>
      <x:fill>
        <x:patternFill patternType="solid">
          <x:bgColor rgb="FFFCE4D6"/>
        </x:patternFill>
      </x:fill>
    </x:dxf>
    <x:dxf>
      <x:font>
        <x:b/>
        <x:color rgb="FFA61B1B"/>
      </x:font>
      <x:fill>
        <x:patternFill patternType="solid">
          <x:bgColor rgb="FFFCE4D6"/>
        </x:patternFill>
      </x:fill>
    </x:dxf>
    <x:dxf>
      <x:font>
        <x:b/>
        <x:color rgb="FF216E39"/>
      </x:font>
      <x:fill>
        <x:patternFill patternType="solid">
          <x:bgColor rgb="FFE2F0D9"/>
        </x:patternFill>
      </x:fill>
    </x:dxf>
    <x:dxf>
      <x:font>
        <x:b/>
        <x:color rgb="FF216E39"/>
      </x:font>
      <x:fill>
        <x:patternFill patternType="solid">
          <x:bgColor rgb="FFE2F0D9"/>
        </x:patternFill>
      </x:fill>
    </x:dxf>
    <x:dxf>
      <x:font>
        <x:b/>
        <x:color rgb="FF17365D"/>
      </x:font>
      <x:fill>
        <x:patternFill patternType="solid">
          <x:bgColor rgb="FFEAF0F7"/>
        </x:patternFill>
      </x:fill>
    </x:dxf>
    <x:dxf>
      <x:font>
        <x:b/>
        <x:color rgb="FF7A4D00"/>
      </x:font>
      <x:fill>
        <x:patternFill patternType="solid">
          <x:bgColor rgb="FFFFF4CC"/>
        </x:patternFill>
      </x:fill>
    </x:dxf>
    <x:dxf>
      <x:font>
        <x:b/>
        <x:color rgb="FFA61B1B"/>
      </x:font>
      <x:fill>
        <x:patternFill patternType="solid">
          <x:bgColor rgb="FFFCE4D6"/>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86b634bf3dad4b8e" /><Relationship Type="http://schemas.openxmlformats.org/officeDocument/2006/relationships/theme" Target="/xl/theme/theme1.xml" Id="Rf1741d1d9db642cd" /><Relationship Type="http://schemas.openxmlformats.org/officeDocument/2006/relationships/sharedStrings" Target="/xl/sharedStrings.xml" Id="R2b574c6c28534645" /><Relationship Type="http://schemas.openxmlformats.org/officeDocument/2006/relationships/worksheet" Target="/xl/worksheets/sheet1.xml" Id="R78b048a1d7b44651" /><Relationship Type="http://schemas.openxmlformats.org/officeDocument/2006/relationships/worksheet" Target="/xl/worksheets/sheet2.xml" Id="R837533d5e74a4132" /><Relationship Type="http://schemas.openxmlformats.org/officeDocument/2006/relationships/worksheet" Target="/xl/worksheets/sheet3.xml" Id="R6628553ac04649c2" /><Relationship Type="http://schemas.openxmlformats.org/officeDocument/2006/relationships/worksheet" Target="/xl/worksheets/sheet4.xml" Id="R07002fc48e8c4937" /><Relationship Type="http://schemas.openxmlformats.org/officeDocument/2006/relationships/worksheet" Target="/xl/worksheets/sheet5.xml" Id="R18664fd7ffe44065"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Pr>
    <x:tabColor rgb="FF17365D"/>
  </x:sheetPr>
  <x:sheetViews>
    <x:sheetView showGridLines="0" workbookViewId="0"/>
  </x:sheetViews>
  <x:sheetFormatPr defaultRowHeight="15"/>
  <x:cols>
    <x:col min="2" max="2" width="22" hidden="0" customWidth="1"/>
    <x:col min="3" max="3" width="24" hidden="0" customWidth="1"/>
    <x:col min="4" max="4" width="3" hidden="0" customWidth="1"/>
    <x:col min="5" max="5" width="23" hidden="0" customWidth="1"/>
    <x:col min="6" max="6" width="18" hidden="0" customWidth="1"/>
    <x:col min="7" max="7" width="3" hidden="0" customWidth="1"/>
    <x:col min="8" max="8" width="23" hidden="0" customWidth="1"/>
    <x:col min="9" max="9" width="20" hidden="0" customWidth="1"/>
    <x:col min="10" max="10" width="3" hidden="0" customWidth="1"/>
  </x:cols>
  <x:sheetData>
    <x:row r="1">
      <x:c r="A1" s="2"/>
      <x:c r="B1" s="2"/>
      <x:c r="C1" s="2"/>
      <x:c r="D1" s="2"/>
      <x:c r="E1" s="2"/>
      <x:c r="F1" s="2"/>
      <x:c r="G1" s="2"/>
      <x:c r="H1" s="2"/>
      <x:c r="I1" s="2"/>
      <x:c r="J1" s="2"/>
    </x:row>
    <x:row r="2" ht="28" customHeight="1">
      <x:c r="A2" s="2"/>
      <x:c r="B2" s="3" t="str">
        <x:v>MẪU KẾ HOẠCH YEAR END PARTY CHO CÔNG TY</x:v>
      </x:c>
      <x:c r="C2" s="3"/>
      <x:c r="D2" s="3"/>
      <x:c r="E2" s="3"/>
      <x:c r="F2" s="3"/>
      <x:c r="G2" s="3"/>
      <x:c r="H2" s="3"/>
      <x:c r="I2" s="3"/>
      <x:c r="J2" s="3"/>
    </x:row>
    <x:row r="3">
      <x:c r="A3" s="2"/>
      <x:c r="B3" s="4"/>
      <x:c r="C3" s="4"/>
      <x:c r="D3" s="4"/>
      <x:c r="E3" s="4"/>
      <x:c r="F3" s="4"/>
      <x:c r="G3" s="4"/>
      <x:c r="H3" s="4"/>
      <x:c r="I3" s="4"/>
      <x:c r="J3" s="4"/>
    </x:row>
    <x:row r="4">
      <x:c r="A4" s="2"/>
      <x:c r="B4" s="6" t="str">
        <x:v>Điền các ô màu vàng. Timeline, ngân sách và tiến độ sẽ tự cập nhật theo dữ liệu đã nhập.</x:v>
      </x:c>
      <x:c r="C4" s="6"/>
      <x:c r="D4" s="6"/>
      <x:c r="E4" s="6"/>
      <x:c r="F4" s="6"/>
      <x:c r="G4" s="6"/>
      <x:c r="H4" s="6"/>
      <x:c r="I4" s="6"/>
      <x:c r="J4" s="6"/>
    </x:row>
    <x:row r="5">
      <x:c r="A5" s="2"/>
      <x:c r="B5" s="2"/>
      <x:c r="C5" s="2"/>
      <x:c r="D5" s="2"/>
      <x:c r="E5" s="2"/>
      <x:c r="F5" s="2"/>
      <x:c r="G5" s="2"/>
      <x:c r="H5" s="2"/>
      <x:c r="I5" s="2"/>
      <x:c r="J5" s="2"/>
    </x:row>
    <x:row r="6">
      <x:c r="A6" s="2"/>
      <x:c r="B6" s="33" t="str">
        <x:v>Tên chương trình</x:v>
      </x:c>
      <x:c r="C6" s="10" t="str"/>
      <x:c r="D6" s="2"/>
      <x:c r="E6" s="17" t="str">
        <x:v>TỔNG QUAN TIẾN ĐỘ VÀ NGÂN SÁCH</x:v>
      </x:c>
      <x:c r="F6" s="17"/>
      <x:c r="G6" s="17"/>
      <x:c r="H6" s="17"/>
      <x:c r="I6" s="17"/>
      <x:c r="J6" s="17"/>
    </x:row>
    <x:row r="7">
      <x:c r="A7" s="2"/>
      <x:c r="B7" s="33" t="str">
        <x:v>Ngày tổ chức</x:v>
      </x:c>
      <x:c r="C7" s="11" t="str"/>
      <x:c r="D7" s="2"/>
      <x:c r="E7" s="8" t="str">
        <x:v>Tổng đầu việc</x:v>
      </x:c>
      <x:c r="F7" s="20" t="n">
        <x:f>COUNTA(Timeline!$C$7:$C$36)</x:f>
        <x:v>30</x:v>
      </x:c>
      <x:c r="G7" s="2"/>
      <x:c r="H7" s="24" t="str">
        <x:v>Ngày còn lại</x:v>
      </x:c>
      <x:c r="I7" s="25" t="str">
        <x:f>IF($C$7="","",$C$7-TODAY())</x:f>
      </x:c>
      <x:c r="J7" s="2"/>
    </x:row>
    <x:row r="8">
      <x:c r="A8" s="2"/>
      <x:c r="B8" s="33" t="str">
        <x:v>Quy mô dự kiến</x:v>
      </x:c>
      <x:c r="C8" s="12" t="str"/>
      <x:c r="D8" s="2"/>
      <x:c r="E8" s="8" t="str">
        <x:v>Đã hoàn thành</x:v>
      </x:c>
      <x:c r="F8" s="20" t="n">
        <x:f>COUNTIF(Timeline!$H$7:$H$36,"Hoàn thành")</x:f>
        <x:v>0</x:v>
      </x:c>
      <x:c r="G8" s="2"/>
      <x:c r="H8" s="24" t="str">
        <x:v>Việc đang làm</x:v>
      </x:c>
      <x:c r="I8" s="20" t="n">
        <x:f>COUNTIF(Timeline!$H$7:$H$36,"Đang làm")</x:f>
        <x:v>0</x:v>
      </x:c>
      <x:c r="J8" s="2"/>
    </x:row>
    <x:row r="9">
      <x:c r="A9" s="2"/>
      <x:c r="B9" s="33" t="str">
        <x:v>Ngân sách mục tiêu</x:v>
      </x:c>
      <x:c r="C9" s="13" t="str"/>
      <x:c r="D9" s="2"/>
      <x:c r="E9" s="8" t="str">
        <x:v>Tiến độ</x:v>
      </x:c>
      <x:c r="F9" s="21" t="n">
        <x:f>IF(F7=0,0,F8/F7)</x:f>
        <x:v>0</x:v>
      </x:c>
      <x:c r="G9" s="2"/>
      <x:c r="H9" s="24" t="str">
        <x:v>Việc chờ duyệt</x:v>
      </x:c>
      <x:c r="I9" s="20" t="n">
        <x:f>COUNTIF(Timeline!$H$7:$H$36,"Chờ duyệt")</x:f>
        <x:v>0</x:v>
      </x:c>
      <x:c r="J9" s="2"/>
    </x:row>
    <x:row r="10">
      <x:c r="A10" s="2"/>
      <x:c r="B10" s="33" t="str">
        <x:v>Địa điểm dự kiến</x:v>
      </x:c>
      <x:c r="C10" s="10" t="str"/>
      <x:c r="D10" s="2"/>
      <x:c r="E10" s="8" t="str">
        <x:v>Dự toán trước dự phòng</x:v>
      </x:c>
      <x:c r="F10" s="22" t="n">
        <x:f>'Ngân sách'!$G$31</x:f>
        <x:v>0</x:v>
      </x:c>
      <x:c r="G10" s="2"/>
      <x:c r="H10" s="24" t="str">
        <x:v>Ngân sách đã chốt</x:v>
      </x:c>
      <x:c r="I10" s="22" t="n">
        <x:f>'Ngân sách'!$H$31</x:f>
        <x:v>0</x:v>
      </x:c>
      <x:c r="J10" s="2"/>
    </x:row>
    <x:row r="11">
      <x:c r="A11" s="2"/>
      <x:c r="B11" s="33" t="str">
        <x:v>Đầu mối phụ trách</x:v>
      </x:c>
      <x:c r="C11" s="10" t="str"/>
      <x:c r="D11" s="2"/>
      <x:c r="E11" s="8" t="str">
        <x:v>Dự phòng</x:v>
      </x:c>
      <x:c r="F11" s="22" t="n">
        <x:f>F10*$C$13</x:f>
        <x:v>0</x:v>
      </x:c>
      <x:c r="G11" s="2"/>
      <x:c r="H11" s="24" t="str">
        <x:v>Chênh lệch mục tiêu</x:v>
      </x:c>
      <x:c r="I11" s="22" t="str">
        <x:f>IF(OR($C$9="",I10=0),"",$C$9-I10)</x:f>
      </x:c>
      <x:c r="J11" s="2"/>
    </x:row>
    <x:row r="12">
      <x:c r="A12" s="2"/>
      <x:c r="B12" s="33" t="str">
        <x:v>Người phê duyệt</x:v>
      </x:c>
      <x:c r="C12" s="10" t="str"/>
      <x:c r="D12" s="2"/>
      <x:c r="E12" s="8" t="str">
        <x:v>Tổng dự toán</x:v>
      </x:c>
      <x:c r="F12" s="22" t="n">
        <x:f>F10+F11</x:f>
        <x:v>0</x:v>
      </x:c>
      <x:c r="G12" s="2"/>
      <x:c r="H12" s="24" t="str">
        <x:v>Trạng thái kế hoạch</x:v>
      </x:c>
      <x:c r="I12" s="26" t="str">
        <x:f>IF($C$7="","Chưa nhập ngày tổ chức",IF(F9=1,"Hoàn thành",IF(I9&gt;0,"Đang chờ duyệt","Đang triển khai")))</x:f>
        <x:v>Chưa nhập ngày tổ chức</x:v>
      </x:c>
      <x:c r="J12" s="2"/>
    </x:row>
    <x:row r="13">
      <x:c r="A13" s="2"/>
      <x:c r="B13" s="33" t="str">
        <x:v>Tỷ lệ dự phòng</x:v>
      </x:c>
      <x:c r="C13" s="14" t="n">
        <x:v>0.1</x:v>
      </x:c>
      <x:c r="D13" s="2"/>
      <x:c r="E13" s="2"/>
      <x:c r="F13" s="2"/>
      <x:c r="G13" s="2"/>
      <x:c r="H13" s="2"/>
      <x:c r="I13" s="2"/>
      <x:c r="J13" s="2"/>
    </x:row>
    <x:row r="14">
      <x:c r="A14" s="2"/>
      <x:c r="B14" s="2"/>
      <x:c r="C14" s="2"/>
      <x:c r="D14" s="2"/>
      <x:c r="E14" s="28" t="str">
        <x:v>Kiểm tra trước khi gửi duyệt</x:v>
      </x:c>
      <x:c r="F14" s="28"/>
      <x:c r="G14" s="28"/>
      <x:c r="H14" s="28"/>
      <x:c r="I14" s="28"/>
      <x:c r="J14" s="28"/>
    </x:row>
    <x:row r="15">
      <x:c r="A15" s="2"/>
      <x:c r="B15" s="2"/>
      <x:c r="C15" s="2"/>
      <x:c r="D15" s="2"/>
      <x:c r="E15" s="30" t="str">
        <x:v>1</x:v>
      </x:c>
      <x:c r="F15" s="30" t="str">
        <x:v>Mục tiêu chương trình đã được ghi rõ</x:v>
      </x:c>
      <x:c r="G15" s="30" t="str"/>
      <x:c r="H15" s="30" t="str"/>
      <x:c r="I15" s="30" t="str"/>
      <x:c r="J15" s="30" t="str"/>
    </x:row>
    <x:row r="16">
      <x:c r="A16" s="2"/>
      <x:c r="B16" s="2"/>
      <x:c r="C16" s="2"/>
      <x:c r="D16" s="2"/>
      <x:c r="E16" s="31" t="str">
        <x:v>2</x:v>
      </x:c>
      <x:c r="F16" s="31" t="str">
        <x:v>Số khách và danh sách đối tượng đã có căn cứ</x:v>
      </x:c>
      <x:c r="G16" s="31" t="str"/>
      <x:c r="H16" s="31" t="str"/>
      <x:c r="I16" s="31" t="str"/>
      <x:c r="J16" s="31" t="str"/>
    </x:row>
    <x:row r="17">
      <x:c r="A17" s="2"/>
      <x:c r="B17" s="2"/>
      <x:c r="C17" s="2"/>
      <x:c r="D17" s="2"/>
      <x:c r="E17" s="31" t="str">
        <x:v>3</x:v>
      </x:c>
      <x:c r="F17" s="31" t="str">
        <x:v>Ngân sách mục tiêu và người duyệt đã xác định</x:v>
      </x:c>
      <x:c r="G17" s="31" t="str"/>
      <x:c r="H17" s="31" t="str"/>
      <x:c r="I17" s="31" t="str"/>
      <x:c r="J17" s="31" t="str"/>
    </x:row>
    <x:row r="18">
      <x:c r="A18" s="2"/>
      <x:c r="B18" s="2"/>
      <x:c r="C18" s="2"/>
      <x:c r="D18" s="2"/>
      <x:c r="E18" s="31" t="str">
        <x:v>4</x:v>
      </x:c>
      <x:c r="F18" s="31" t="str">
        <x:v>Các mốc cần lãnh đạo duyệt đã có trong timeline</x:v>
      </x:c>
      <x:c r="G18" s="31" t="str"/>
      <x:c r="H18" s="31" t="str"/>
      <x:c r="I18" s="31" t="str"/>
      <x:c r="J18" s="31" t="str"/>
    </x:row>
    <x:row r="19">
      <x:c r="A19" s="2"/>
      <x:c r="B19" s="2"/>
      <x:c r="C19" s="2"/>
      <x:c r="D19" s="2"/>
      <x:c r="E19" s="32" t="str">
        <x:v>5</x:v>
      </x:c>
      <x:c r="F19" s="32" t="str">
        <x:v>Phương án dự phòng đã được ghi vào checklist</x:v>
      </x:c>
      <x:c r="G19" s="32" t="str"/>
      <x:c r="H19" s="32" t="str"/>
      <x:c r="I19" s="32" t="str"/>
      <x:c r="J19" s="32" t="str"/>
    </x:row>
    <x:row r="20">
      <x:c r="A20" s="2"/>
      <x:c r="B20" s="2"/>
      <x:c r="C20" s="2"/>
      <x:c r="D20" s="2"/>
      <x:c r="E20" s="2"/>
      <x:c r="F20" s="2"/>
      <x:c r="G20" s="2"/>
      <x:c r="H20" s="2"/>
      <x:c r="I20" s="2"/>
      <x:c r="J20" s="2"/>
    </x:row>
    <x:row r="21">
      <x:c r="A21" s="2"/>
      <x:c r="B21" s="2"/>
      <x:c r="C21" s="2"/>
      <x:c r="D21" s="2"/>
      <x:c r="E21" s="2"/>
      <x:c r="F21" s="2"/>
      <x:c r="G21" s="2"/>
      <x:c r="H21" s="2"/>
      <x:c r="I21" s="2"/>
      <x:c r="J21" s="2"/>
    </x:row>
    <x:row r="22">
      <x:c r="A22" s="2"/>
      <x:c r="B22" s="2"/>
      <x:c r="C22" s="2"/>
      <x:c r="D22" s="2"/>
      <x:c r="E22" s="2"/>
      <x:c r="F22" s="2"/>
      <x:c r="G22" s="2"/>
      <x:c r="H22" s="2"/>
      <x:c r="I22" s="2"/>
      <x:c r="J22" s="2"/>
    </x:row>
    <x:row r="23">
      <x:c r="A23" s="2"/>
      <x:c r="B23" s="2"/>
      <x:c r="C23" s="2"/>
      <x:c r="D23" s="2"/>
      <x:c r="E23" s="2"/>
      <x:c r="F23" s="2"/>
      <x:c r="G23" s="2"/>
      <x:c r="H23" s="2"/>
      <x:c r="I23" s="2"/>
      <x:c r="J23" s="2"/>
    </x:row>
    <x:row r="24">
      <x:c r="A24" s="2"/>
      <x:c r="B24" s="2"/>
      <x:c r="C24" s="2"/>
      <x:c r="D24" s="2"/>
      <x:c r="E24" s="2"/>
      <x:c r="F24" s="2"/>
      <x:c r="G24" s="2"/>
      <x:c r="H24" s="2"/>
      <x:c r="I24" s="2"/>
      <x:c r="J24" s="2"/>
    </x:row>
    <x:row r="25">
      <x:c r="A25" s="2"/>
      <x:c r="B25" s="2"/>
      <x:c r="C25" s="2"/>
      <x:c r="D25" s="2"/>
      <x:c r="E25" s="2"/>
      <x:c r="F25" s="2"/>
      <x:c r="G25" s="2"/>
      <x:c r="H25" s="2"/>
      <x:c r="I25" s="2"/>
      <x:c r="J25" s="2"/>
    </x:row>
    <x:row r="26">
      <x:c r="A26" s="2"/>
      <x:c r="B26" s="2"/>
      <x:c r="C26" s="2"/>
      <x:c r="D26" s="2"/>
      <x:c r="E26" s="2"/>
      <x:c r="F26" s="2"/>
      <x:c r="G26" s="2"/>
      <x:c r="H26" s="2"/>
      <x:c r="I26" s="2"/>
      <x:c r="J26" s="2"/>
    </x:row>
    <x:row r="27">
      <x:c r="A27" s="2"/>
      <x:c r="B27" s="2"/>
      <x:c r="C27" s="2"/>
      <x:c r="D27" s="2"/>
      <x:c r="E27" s="2"/>
      <x:c r="F27" s="2"/>
      <x:c r="G27" s="2"/>
      <x:c r="H27" s="2"/>
      <x:c r="I27" s="2"/>
      <x:c r="J27" s="2"/>
    </x:row>
    <x:row r="28">
      <x:c r="A28" s="2"/>
      <x:c r="B28" s="2"/>
      <x:c r="C28" s="2"/>
      <x:c r="D28" s="2"/>
      <x:c r="E28" s="2"/>
      <x:c r="F28" s="2"/>
      <x:c r="G28" s="2"/>
      <x:c r="H28" s="2"/>
      <x:c r="I28" s="2"/>
      <x:c r="J28" s="2"/>
    </x:row>
    <x:row r="29">
      <x:c r="A29" s="2"/>
      <x:c r="B29" s="2"/>
      <x:c r="C29" s="2"/>
      <x:c r="D29" s="2"/>
      <x:c r="E29" s="2"/>
      <x:c r="F29" s="2"/>
      <x:c r="G29" s="2"/>
      <x:c r="H29" s="2"/>
      <x:c r="I29" s="2"/>
      <x:c r="J29" s="2"/>
    </x:row>
    <x:row r="30">
      <x:c r="A30" s="2"/>
      <x:c r="B30" s="2"/>
      <x:c r="C30" s="2"/>
      <x:c r="D30" s="2"/>
      <x:c r="E30" s="2"/>
      <x:c r="F30" s="2"/>
      <x:c r="G30" s="2"/>
      <x:c r="H30" s="2"/>
      <x:c r="I30" s="2"/>
      <x:c r="J30" s="2"/>
    </x:row>
  </x:sheetData>
  <x:mergeCells>
    <x:mergeCell ref="B2:J2"/>
    <x:mergeCell ref="B4:J4"/>
    <x:mergeCell ref="E6:J6"/>
    <x:mergeCell ref="E14:J14"/>
  </x:mergeCells>
  <x:dataValidations count="2">
    <x:dataValidation type="whole" operator="between" sqref="C8">
      <x:formula1>1</x:formula1>
      <x:formula2>100000</x:formula2>
    </x:dataValidation>
    <x:dataValidation type="decimal" operator="between" sqref="C13">
      <x:formula1>0</x:formula1>
      <x:formula2>0.3</x:formula2>
    </x:dataValidation>
  </x:dataValidations>
  <x:pageMargins left="0.7" right="0.7" top="0.75" bottom="0.75" header="0.3" footer="0.3"/>
</x:worksheet>
</file>

<file path=xl/worksheets/sheet2.xml><?xml version="1.0" encoding="utf-8"?>
<x:worksheet xmlns:x="http://schemas.openxmlformats.org/spreadsheetml/2006/main">
  <x:sheetPr>
    <x:tabColor rgb="FF5B9BD5"/>
  </x:sheetPr>
  <x:sheetViews>
    <x:sheetView showGridLines="0" workbookViewId="0">
      <x:pane xSplit="2" ySplit="6" topLeftCell="C7" activePane="bottomRight" state="frozen"/>
    </x:sheetView>
  </x:sheetViews>
  <x:sheetFormatPr defaultRowHeight="15"/>
  <x:cols>
    <x:col min="2" max="2" width="6" hidden="0" customWidth="1"/>
    <x:col min="3" max="3" width="16" hidden="0" customWidth="1"/>
    <x:col min="4" max="4" width="38" hidden="0" customWidth="1"/>
    <x:col min="5" max="5" width="14" hidden="0" customWidth="1"/>
    <x:col min="6" max="6" width="13" hidden="0" customWidth="1"/>
    <x:col min="7" max="7" width="13" hidden="0" customWidth="1"/>
    <x:col min="8" max="8" width="18" hidden="0" customWidth="1"/>
    <x:col min="9" max="9" width="15" hidden="0" customWidth="1"/>
    <x:col min="10" max="10" width="18" hidden="0" customWidth="1"/>
    <x:col min="11" max="11" width="14" hidden="0" customWidth="1"/>
    <x:col min="12" max="12" width="24" hidden="0" customWidth="1"/>
  </x:cols>
  <x:sheetData>
    <x:row r="1">
      <x:c r="A1" s="2"/>
      <x:c r="B1" s="2"/>
      <x:c r="C1" s="2"/>
      <x:c r="D1" s="2"/>
      <x:c r="E1" s="2"/>
      <x:c r="F1" s="2"/>
      <x:c r="G1" s="2"/>
      <x:c r="H1" s="2"/>
      <x:c r="I1" s="2"/>
      <x:c r="J1" s="2"/>
      <x:c r="K1" s="2"/>
      <x:c r="L1" s="2"/>
    </x:row>
    <x:row r="2" ht="28" customHeight="1">
      <x:c r="A2" s="2"/>
      <x:c r="B2" s="3" t="str">
        <x:v>TIMELINE CHUẨN BỊ YEAR END PARTY</x:v>
      </x:c>
      <x:c r="C2" s="3"/>
      <x:c r="D2" s="3"/>
      <x:c r="E2" s="3"/>
      <x:c r="F2" s="3"/>
      <x:c r="G2" s="3"/>
      <x:c r="H2" s="3"/>
      <x:c r="I2" s="3"/>
      <x:c r="J2" s="3"/>
      <x:c r="K2" s="3"/>
      <x:c r="L2" s="3"/>
    </x:row>
    <x:row r="3">
      <x:c r="A3" s="2"/>
      <x:c r="B3" s="4"/>
      <x:c r="C3" s="4"/>
      <x:c r="D3" s="4"/>
      <x:c r="E3" s="4"/>
      <x:c r="F3" s="4"/>
      <x:c r="G3" s="4"/>
      <x:c r="H3" s="4"/>
      <x:c r="I3" s="4"/>
      <x:c r="J3" s="4"/>
      <x:c r="K3" s="4"/>
      <x:c r="L3" s="4"/>
    </x:row>
    <x:row r="4">
      <x:c r="A4" s="2"/>
      <x:c r="B4" s="6" t="str">
        <x:v>Ngày bắt đầu và hạn chót tự tính từ ngày tổ chức ở sheet Tổng hợp. Có thể sửa trực tiếp khi lịch thực tế thay đổi.</x:v>
      </x:c>
      <x:c r="C4" s="6"/>
      <x:c r="D4" s="6"/>
      <x:c r="E4" s="6"/>
      <x:c r="F4" s="6"/>
      <x:c r="G4" s="6"/>
      <x:c r="H4" s="6"/>
      <x:c r="I4" s="6"/>
      <x:c r="J4" s="6"/>
      <x:c r="K4" s="6"/>
      <x:c r="L4" s="6"/>
    </x:row>
    <x:row r="5">
      <x:c r="A5" s="2"/>
      <x:c r="B5" s="2"/>
      <x:c r="C5" s="2"/>
      <x:c r="D5" s="2"/>
      <x:c r="E5" s="2"/>
      <x:c r="F5" s="2"/>
      <x:c r="G5" s="2"/>
      <x:c r="H5" s="2"/>
      <x:c r="I5" s="2"/>
      <x:c r="J5" s="2"/>
      <x:c r="K5" s="2"/>
      <x:c r="L5" s="2"/>
    </x:row>
    <x:row r="6">
      <x:c r="A6" s="2"/>
      <x:c r="B6" s="37" t="str">
        <x:v>STT</x:v>
      </x:c>
      <x:c r="C6" s="37" t="str">
        <x:v>Giai đoạn</x:v>
      </x:c>
      <x:c r="D6" s="37" t="str">
        <x:v>Đầu việc</x:v>
      </x:c>
      <x:c r="E6" s="37" t="str">
        <x:v>Mốc</x:v>
      </x:c>
      <x:c r="F6" s="37" t="str">
        <x:v>Ngày bắt đầu</x:v>
      </x:c>
      <x:c r="G6" s="37" t="str">
        <x:v>Hạn chót</x:v>
      </x:c>
      <x:c r="H6" s="37" t="str">
        <x:v>Phụ trách</x:v>
      </x:c>
      <x:c r="I6" s="37" t="str">
        <x:v>Trạng thái</x:v>
      </x:c>
      <x:c r="J6" s="37" t="str">
        <x:v>Người duyệt</x:v>
      </x:c>
      <x:c r="K6" s="37" t="str">
        <x:v>Phụ thuộc</x:v>
      </x:c>
      <x:c r="L6" s="37" t="str">
        <x:v>Bằng chứng/link</x:v>
      </x:c>
    </x:row>
    <x:row r="7" ht="38" customHeight="1">
      <x:c r="A7" s="2"/>
      <x:c r="B7" s="30" t="n">
        <x:v>1</x:v>
      </x:c>
      <x:c r="C7" s="30" t="str">
        <x:v>Khởi động</x:v>
      </x:c>
      <x:c r="D7" s="30" t="str">
        <x:v>Chốt mục tiêu và tiêu chí thành công</x:v>
      </x:c>
      <x:c r="E7" s="30" t="str">
        <x:v>T-12 tuần</x:v>
      </x:c>
      <x:c r="F7" s="41" t="str">
        <x:f>IF('Tổng hợp'!$C$7="","",'Tổng hợp'!$C$7-84)</x:f>
      </x:c>
      <x:c r="G7" s="41" t="str">
        <x:f>IF('Tổng hợp'!$C$7="","",'Tổng hợp'!$C$7-77)</x:f>
      </x:c>
      <x:c r="H7" s="42" t="str">
        <x:v>HR/BTC</x:v>
      </x:c>
      <x:c r="I7" s="30" t="str">
        <x:v>Chưa bắt đầu</x:v>
      </x:c>
      <x:c r="J7" s="42" t="str">
        <x:v>Lãnh đạo</x:v>
      </x:c>
      <x:c r="K7" s="30" t="str"/>
      <x:c r="L7" s="42" t="str">
        <x:v>Biên bản chốt mục tiêu</x:v>
      </x:c>
    </x:row>
    <x:row r="8" ht="38" customHeight="1">
      <x:c r="A8" s="2"/>
      <x:c r="B8" s="31" t="n">
        <x:v>2</x:v>
      </x:c>
      <x:c r="C8" s="31" t="str">
        <x:v>Khởi động</x:v>
      </x:c>
      <x:c r="D8" s="31" t="str">
        <x:v>Dự kiến số khách và nhóm người tham dự</x:v>
      </x:c>
      <x:c r="E8" s="31" t="str">
        <x:v>T-12 tuần</x:v>
      </x:c>
      <x:c r="F8" s="43" t="str">
        <x:f>IF('Tổng hợp'!$C$7="","",'Tổng hợp'!$C$7-84)</x:f>
      </x:c>
      <x:c r="G8" s="43" t="str">
        <x:f>IF('Tổng hợp'!$C$7="","",'Tổng hợp'!$C$7-75)</x:f>
      </x:c>
      <x:c r="H8" s="44" t="str">
        <x:v>HR</x:v>
      </x:c>
      <x:c r="I8" s="31" t="str">
        <x:v>Chưa bắt đầu</x:v>
      </x:c>
      <x:c r="J8" s="44" t="str">
        <x:v>Lãnh đạo</x:v>
      </x:c>
      <x:c r="K8" s="31" t="str">
        <x:v>1</x:v>
      </x:c>
      <x:c r="L8" s="44" t="str">
        <x:v>Danh sách dự kiến</x:v>
      </x:c>
    </x:row>
    <x:row r="9" ht="38" customHeight="1">
      <x:c r="A9" s="2"/>
      <x:c r="B9" s="31" t="n">
        <x:v>3</x:v>
      </x:c>
      <x:c r="C9" s="31" t="str">
        <x:v>Khởi động</x:v>
      </x:c>
      <x:c r="D9" s="31" t="str">
        <x:v>Chốt ngân sách mục tiêu và biên độ dự phòng</x:v>
      </x:c>
      <x:c r="E9" s="31" t="str">
        <x:v>T-11 tuần</x:v>
      </x:c>
      <x:c r="F9" s="43" t="str">
        <x:f>IF('Tổng hợp'!$C$7="","",'Tổng hợp'!$C$7-77)</x:f>
      </x:c>
      <x:c r="G9" s="43" t="str">
        <x:f>IF('Tổng hợp'!$C$7="","",'Tổng hợp'!$C$7-70)</x:f>
      </x:c>
      <x:c r="H9" s="44" t="str">
        <x:v>HR/Tài chính</x:v>
      </x:c>
      <x:c r="I9" s="31" t="str">
        <x:v>Chưa bắt đầu</x:v>
      </x:c>
      <x:c r="J9" s="44" t="str">
        <x:v>Lãnh đạo</x:v>
      </x:c>
      <x:c r="K9" s="31" t="str">
        <x:v>1</x:v>
      </x:c>
      <x:c r="L9" s="44" t="str">
        <x:v>Ngân sách được duyệt</x:v>
      </x:c>
    </x:row>
    <x:row r="10" ht="38" customHeight="1">
      <x:c r="A10" s="2"/>
      <x:c r="B10" s="31" t="n">
        <x:v>4</x:v>
      </x:c>
      <x:c r="C10" s="31" t="str">
        <x:v>Brief</x:v>
      </x:c>
      <x:c r="D10" s="31" t="str">
        <x:v>Hoàn thiện brief chương trình</x:v>
      </x:c>
      <x:c r="E10" s="31" t="str">
        <x:v>T-10 tuần</x:v>
      </x:c>
      <x:c r="F10" s="43" t="str">
        <x:f>IF('Tổng hợp'!$C$7="","",'Tổng hợp'!$C$7-70)</x:f>
      </x:c>
      <x:c r="G10" s="43" t="str">
        <x:f>IF('Tổng hợp'!$C$7="","",'Tổng hợp'!$C$7-63)</x:f>
      </x:c>
      <x:c r="H10" s="44" t="str">
        <x:v>HR/BTC</x:v>
      </x:c>
      <x:c r="I10" s="31" t="str">
        <x:v>Chưa bắt đầu</x:v>
      </x:c>
      <x:c r="J10" s="44" t="str">
        <x:v>Lãnh đạo</x:v>
      </x:c>
      <x:c r="K10" s="31" t="str">
        <x:v>1-3</x:v>
      </x:c>
      <x:c r="L10" s="44" t="str">
        <x:v>Brief phiên bản 1</x:v>
      </x:c>
    </x:row>
    <x:row r="11" ht="38" customHeight="1">
      <x:c r="A11" s="2"/>
      <x:c r="B11" s="31" t="n">
        <x:v>5</x:v>
      </x:c>
      <x:c r="C11" s="31" t="str">
        <x:v>Địa điểm</x:v>
      </x:c>
      <x:c r="D11" s="31" t="str">
        <x:v>Khảo sát và so sánh địa điểm</x:v>
      </x:c>
      <x:c r="E11" s="31" t="str">
        <x:v>T-10 tuần</x:v>
      </x:c>
      <x:c r="F11" s="43" t="str">
        <x:f>IF('Tổng hợp'!$C$7="","",'Tổng hợp'!$C$7-70)</x:f>
      </x:c>
      <x:c r="G11" s="43" t="str">
        <x:f>IF('Tổng hợp'!$C$7="","",'Tổng hợp'!$C$7-56)</x:f>
      </x:c>
      <x:c r="H11" s="44" t="str">
        <x:v>HR/Nhà tổ chức</x:v>
      </x:c>
      <x:c r="I11" s="31" t="str">
        <x:v>Chưa bắt đầu</x:v>
      </x:c>
      <x:c r="J11" s="44" t="str">
        <x:v>Lãnh đạo</x:v>
      </x:c>
      <x:c r="K11" s="31" t="str">
        <x:v>4</x:v>
      </x:c>
      <x:c r="L11" s="44" t="str">
        <x:v>Bảng so sánh địa điểm</x:v>
      </x:c>
    </x:row>
    <x:row r="12" ht="38" customHeight="1">
      <x:c r="A12" s="2"/>
      <x:c r="B12" s="31" t="n">
        <x:v>6</x:v>
      </x:c>
      <x:c r="C12" s="31" t="str">
        <x:v>Nhà cung cấp</x:v>
      </x:c>
      <x:c r="D12" s="31" t="str">
        <x:v>Nhận và đối chiếu proposal/báo giá</x:v>
      </x:c>
      <x:c r="E12" s="31" t="str">
        <x:v>T-9 tuần</x:v>
      </x:c>
      <x:c r="F12" s="43" t="str">
        <x:f>IF('Tổng hợp'!$C$7="","",'Tổng hợp'!$C$7-63)</x:f>
      </x:c>
      <x:c r="G12" s="43" t="str">
        <x:f>IF('Tổng hợp'!$C$7="","",'Tổng hợp'!$C$7-52)</x:f>
      </x:c>
      <x:c r="H12" s="44" t="str">
        <x:v>HR/Mua hàng</x:v>
      </x:c>
      <x:c r="I12" s="31" t="str">
        <x:v>Chưa bắt đầu</x:v>
      </x:c>
      <x:c r="J12" s="44" t="str">
        <x:v>Lãnh đạo/Tài chính</x:v>
      </x:c>
      <x:c r="K12" s="31" t="str">
        <x:v>4-5</x:v>
      </x:c>
      <x:c r="L12" s="44" t="str">
        <x:v>Bảng đối chiếu báo giá</x:v>
      </x:c>
    </x:row>
    <x:row r="13" ht="38" customHeight="1">
      <x:c r="A13" s="2"/>
      <x:c r="B13" s="31" t="n">
        <x:v>7</x:v>
      </x:c>
      <x:c r="C13" s="31" t="str">
        <x:v>Phê duyệt</x:v>
      </x:c>
      <x:c r="D13" s="31" t="str">
        <x:v>Chốt phạm vi, nhà cung cấp và địa điểm</x:v>
      </x:c>
      <x:c r="E13" s="31" t="str">
        <x:v>T-7 tuần</x:v>
      </x:c>
      <x:c r="F13" s="43" t="str">
        <x:f>IF('Tổng hợp'!$C$7="","",'Tổng hợp'!$C$7-52)</x:f>
      </x:c>
      <x:c r="G13" s="43" t="str">
        <x:f>IF('Tổng hợp'!$C$7="","",'Tổng hợp'!$C$7-49)</x:f>
      </x:c>
      <x:c r="H13" s="44" t="str">
        <x:v>HR/Mua hàng</x:v>
      </x:c>
      <x:c r="I13" s="31" t="str">
        <x:v>Chưa bắt đầu</x:v>
      </x:c>
      <x:c r="J13" s="44" t="str">
        <x:v>Lãnh đạo</x:v>
      </x:c>
      <x:c r="K13" s="31" t="str">
        <x:v>5-6</x:v>
      </x:c>
      <x:c r="L13" s="44" t="str">
        <x:v>Biên bản phê duyệt</x:v>
      </x:c>
    </x:row>
    <x:row r="14" ht="38" customHeight="1">
      <x:c r="A14" s="2"/>
      <x:c r="B14" s="31" t="n">
        <x:v>8</x:v>
      </x:c>
      <x:c r="C14" s="31" t="str">
        <x:v>Hợp đồng</x:v>
      </x:c>
      <x:c r="D14" s="31" t="str">
        <x:v>Ký hợp đồng và đặt cọc</x:v>
      </x:c>
      <x:c r="E14" s="31" t="str">
        <x:v>T-7 tuần</x:v>
      </x:c>
      <x:c r="F14" s="43" t="str">
        <x:f>IF('Tổng hợp'!$C$7="","",'Tổng hợp'!$C$7-49)</x:f>
      </x:c>
      <x:c r="G14" s="43" t="str">
        <x:f>IF('Tổng hợp'!$C$7="","",'Tổng hợp'!$C$7-45)</x:f>
      </x:c>
      <x:c r="H14" s="44" t="str">
        <x:v>Mua hàng/Tài chính</x:v>
      </x:c>
      <x:c r="I14" s="31" t="str">
        <x:v>Chưa bắt đầu</x:v>
      </x:c>
      <x:c r="J14" s="44" t="str">
        <x:v>Lãnh đạo</x:v>
      </x:c>
      <x:c r="K14" s="31" t="str">
        <x:v>7</x:v>
      </x:c>
      <x:c r="L14" s="44" t="str">
        <x:v>Hợp đồng/ủy nhiệm chi</x:v>
      </x:c>
    </x:row>
    <x:row r="15" ht="38" customHeight="1">
      <x:c r="A15" s="2"/>
      <x:c r="B15" s="31" t="n">
        <x:v>9</x:v>
      </x:c>
      <x:c r="C15" s="31" t="str">
        <x:v>Nội dung</x:v>
      </x:c>
      <x:c r="D15" s="31" t="str">
        <x:v>Chốt concept và key visual</x:v>
      </x:c>
      <x:c r="E15" s="31" t="str">
        <x:v>T-6 tuần</x:v>
      </x:c>
      <x:c r="F15" s="43" t="str">
        <x:f>IF('Tổng hợp'!$C$7="","",'Tổng hợp'!$C$7-45)</x:f>
      </x:c>
      <x:c r="G15" s="43" t="str">
        <x:f>IF('Tổng hợp'!$C$7="","",'Tổng hợp'!$C$7-38)</x:f>
      </x:c>
      <x:c r="H15" s="44" t="str">
        <x:v>Marketing/HR</x:v>
      </x:c>
      <x:c r="I15" s="31" t="str">
        <x:v>Chưa bắt đầu</x:v>
      </x:c>
      <x:c r="J15" s="44" t="str">
        <x:v>Lãnh đạo</x:v>
      </x:c>
      <x:c r="K15" s="31" t="str">
        <x:v>7</x:v>
      </x:c>
      <x:c r="L15" s="44" t="str">
        <x:v>File duyệt concept</x:v>
      </x:c>
    </x:row>
    <x:row r="16" ht="38" customHeight="1">
      <x:c r="A16" s="2"/>
      <x:c r="B16" s="31" t="n">
        <x:v>10</x:v>
      </x:c>
      <x:c r="C16" s="31" t="str">
        <x:v>Khách mời</x:v>
      </x:c>
      <x:c r="D16" s="31" t="str">
        <x:v>Chốt danh sách khách và phương thức đăng ký</x:v>
      </x:c>
      <x:c r="E16" s="31" t="str">
        <x:v>T-6 tuần</x:v>
      </x:c>
      <x:c r="F16" s="43" t="str">
        <x:f>IF('Tổng hợp'!$C$7="","",'Tổng hợp'!$C$7-42)</x:f>
      </x:c>
      <x:c r="G16" s="43" t="str">
        <x:f>IF('Tổng hợp'!$C$7="","",'Tổng hợp'!$C$7-35)</x:f>
      </x:c>
      <x:c r="H16" s="44" t="str">
        <x:v>HR</x:v>
      </x:c>
      <x:c r="I16" s="31" t="str">
        <x:v>Chưa bắt đầu</x:v>
      </x:c>
      <x:c r="J16" s="44" t="str">
        <x:v>HR</x:v>
      </x:c>
      <x:c r="K16" s="31" t="str">
        <x:v>2</x:v>
      </x:c>
      <x:c r="L16" s="44" t="str">
        <x:v>Danh sách/biểu mẫu</x:v>
      </x:c>
    </x:row>
    <x:row r="17" ht="38" customHeight="1">
      <x:c r="A17" s="2"/>
      <x:c r="B17" s="31" t="n">
        <x:v>11</x:v>
      </x:c>
      <x:c r="C17" s="31" t="str">
        <x:v>Truyền thông</x:v>
      </x:c>
      <x:c r="D17" s="31" t="str">
        <x:v>Gửi thông báo và mở đăng ký</x:v>
      </x:c>
      <x:c r="E17" s="31" t="str">
        <x:v>T-5 tuần</x:v>
      </x:c>
      <x:c r="F17" s="43" t="str">
        <x:f>IF('Tổng hợp'!$C$7="","",'Tổng hợp'!$C$7-35)</x:f>
      </x:c>
      <x:c r="G17" s="43" t="str">
        <x:f>IF('Tổng hợp'!$C$7="","",'Tổng hợp'!$C$7-30)</x:f>
      </x:c>
      <x:c r="H17" s="44" t="str">
        <x:v>HR/Truyền thông</x:v>
      </x:c>
      <x:c r="I17" s="31" t="str">
        <x:v>Chưa bắt đầu</x:v>
      </x:c>
      <x:c r="J17" s="44" t="str">
        <x:v>HR</x:v>
      </x:c>
      <x:c r="K17" s="31" t="str">
        <x:v>9-10</x:v>
      </x:c>
      <x:c r="L17" s="44" t="str">
        <x:v>Email/thông báo</x:v>
      </x:c>
    </x:row>
    <x:row r="18" ht="38" customHeight="1">
      <x:c r="A18" s="2"/>
      <x:c r="B18" s="31" t="n">
        <x:v>12</x:v>
      </x:c>
      <x:c r="C18" s="31" t="str">
        <x:v>Chương trình</x:v>
      </x:c>
      <x:c r="D18" s="31" t="str">
        <x:v>Dựng kịch bản và timeline trong đêm</x:v>
      </x:c>
      <x:c r="E18" s="31" t="str">
        <x:v>T-5 tuần</x:v>
      </x:c>
      <x:c r="F18" s="43" t="str">
        <x:f>IF('Tổng hợp'!$C$7="","",'Tổng hợp'!$C$7-35)</x:f>
      </x:c>
      <x:c r="G18" s="43" t="str">
        <x:f>IF('Tổng hợp'!$C$7="","",'Tổng hợp'!$C$7-28)</x:f>
      </x:c>
      <x:c r="H18" s="44" t="str">
        <x:v>Nhà tổ chức/HR</x:v>
      </x:c>
      <x:c r="I18" s="31" t="str">
        <x:v>Chưa bắt đầu</x:v>
      </x:c>
      <x:c r="J18" s="44" t="str">
        <x:v>HR/Lãnh đạo</x:v>
      </x:c>
      <x:c r="K18" s="31" t="str">
        <x:v>9</x:v>
      </x:c>
      <x:c r="L18" s="44" t="str">
        <x:v>Run sheet v1</x:v>
      </x:c>
    </x:row>
    <x:row r="19" ht="38" customHeight="1">
      <x:c r="A19" s="2"/>
      <x:c r="B19" s="31" t="n">
        <x:v>13</x:v>
      </x:c>
      <x:c r="C19" s="31" t="str">
        <x:v>Vinh danh</x:v>
      </x:c>
      <x:c r="D19" s="31" t="str">
        <x:v>Chốt hạng mục và danh sách vinh danh</x:v>
      </x:c>
      <x:c r="E19" s="31" t="str">
        <x:v>T-4 tuần</x:v>
      </x:c>
      <x:c r="F19" s="43" t="str">
        <x:f>IF('Tổng hợp'!$C$7="","",'Tổng hợp'!$C$7-30)</x:f>
      </x:c>
      <x:c r="G19" s="43" t="str">
        <x:f>IF('Tổng hợp'!$C$7="","",'Tổng hợp'!$C$7-21)</x:f>
      </x:c>
      <x:c r="H19" s="44" t="str">
        <x:v>HR</x:v>
      </x:c>
      <x:c r="I19" s="31" t="str">
        <x:v>Chưa bắt đầu</x:v>
      </x:c>
      <x:c r="J19" s="44" t="str">
        <x:v>Lãnh đạo</x:v>
      </x:c>
      <x:c r="K19" s="31" t="str">
        <x:v>10</x:v>
      </x:c>
      <x:c r="L19" s="44" t="str">
        <x:v>Danh sách đã duyệt</x:v>
      </x:c>
    </x:row>
    <x:row r="20" ht="38" customHeight="1">
      <x:c r="A20" s="2"/>
      <x:c r="B20" s="31" t="n">
        <x:v>14</x:v>
      </x:c>
      <x:c r="C20" s="31" t="str">
        <x:v>Tiết mục</x:v>
      </x:c>
      <x:c r="D20" s="31" t="str">
        <x:v>Thu nhận và duyệt tiết mục nội bộ</x:v>
      </x:c>
      <x:c r="E20" s="31" t="str">
        <x:v>T-4 tuần</x:v>
      </x:c>
      <x:c r="F20" s="43" t="str">
        <x:f>IF('Tổng hợp'!$C$7="","",'Tổng hợp'!$C$7-28)</x:f>
      </x:c>
      <x:c r="G20" s="43" t="str">
        <x:f>IF('Tổng hợp'!$C$7="","",'Tổng hợp'!$C$7-18)</x:f>
      </x:c>
      <x:c r="H20" s="44" t="str">
        <x:v>HR/BTC</x:v>
      </x:c>
      <x:c r="I20" s="31" t="str">
        <x:v>Chưa bắt đầu</x:v>
      </x:c>
      <x:c r="J20" s="44" t="str">
        <x:v>HR</x:v>
      </x:c>
      <x:c r="K20" s="31" t="str">
        <x:v>11-12</x:v>
      </x:c>
      <x:c r="L20" s="44" t="str">
        <x:v>Danh sách tiết mục</x:v>
      </x:c>
    </x:row>
    <x:row r="21" ht="38" customHeight="1">
      <x:c r="A21" s="2"/>
      <x:c r="B21" s="31" t="n">
        <x:v>15</x:v>
      </x:c>
      <x:c r="C21" s="31" t="str">
        <x:v>F&amp;B</x:v>
      </x:c>
      <x:c r="D21" s="31" t="str">
        <x:v>Chốt thực đơn, đồ uống và chế độ ăn đặc biệt</x:v>
      </x:c>
      <x:c r="E21" s="31" t="str">
        <x:v>T-4 tuần</x:v>
      </x:c>
      <x:c r="F21" s="43" t="str">
        <x:f>IF('Tổng hợp'!$C$7="","",'Tổng hợp'!$C$7-28)</x:f>
      </x:c>
      <x:c r="G21" s="43" t="str">
        <x:f>IF('Tổng hợp'!$C$7="","",'Tổng hợp'!$C$7-18)</x:f>
      </x:c>
      <x:c r="H21" s="44" t="str">
        <x:v>HR/Nhà hàng</x:v>
      </x:c>
      <x:c r="I21" s="31" t="str">
        <x:v>Chưa bắt đầu</x:v>
      </x:c>
      <x:c r="J21" s="44" t="str">
        <x:v>HR</x:v>
      </x:c>
      <x:c r="K21" s="31" t="str">
        <x:v>5,10</x:v>
      </x:c>
      <x:c r="L21" s="44" t="str">
        <x:v>Menu xác nhận</x:v>
      </x:c>
    </x:row>
    <x:row r="22" ht="38" customHeight="1">
      <x:c r="A22" s="2"/>
      <x:c r="B22" s="31" t="n">
        <x:v>16</x:v>
      </x:c>
      <x:c r="C22" s="31" t="str">
        <x:v>Sản xuất</x:v>
      </x:c>
      <x:c r="D22" s="31" t="str">
        <x:v>Duyệt backdrop, sân khấu, LED và âm thanh</x:v>
      </x:c>
      <x:c r="E22" s="31" t="str">
        <x:v>T-3 tuần</x:v>
      </x:c>
      <x:c r="F22" s="43" t="str">
        <x:f>IF('Tổng hợp'!$C$7="","",'Tổng hợp'!$C$7-21)</x:f>
      </x:c>
      <x:c r="G22" s="43" t="str">
        <x:f>IF('Tổng hợp'!$C$7="","",'Tổng hợp'!$C$7-14)</x:f>
      </x:c>
      <x:c r="H22" s="44" t="str">
        <x:v>Marketing/Điều hành</x:v>
      </x:c>
      <x:c r="I22" s="31" t="str">
        <x:v>Chưa bắt đầu</x:v>
      </x:c>
      <x:c r="J22" s="44" t="str">
        <x:v>HR</x:v>
      </x:c>
      <x:c r="K22" s="31" t="str">
        <x:v>9,12</x:v>
      </x:c>
      <x:c r="L22" s="44" t="str">
        <x:v>File thiết kế/kỹ thuật</x:v>
      </x:c>
    </x:row>
    <x:row r="23" ht="38" customHeight="1">
      <x:c r="A23" s="2"/>
      <x:c r="B23" s="31" t="n">
        <x:v>17</x:v>
      </x:c>
      <x:c r="C23" s="31" t="str">
        <x:v>Media</x:v>
      </x:c>
      <x:c r="D23" s="31" t="str">
        <x:v>Chốt shot list, người phụ trách và thời gian bàn giao</x:v>
      </x:c>
      <x:c r="E23" s="31" t="str">
        <x:v>T-3 tuần</x:v>
      </x:c>
      <x:c r="F23" s="43" t="str">
        <x:f>IF('Tổng hợp'!$C$7="","",'Tổng hợp'!$C$7-21)</x:f>
      </x:c>
      <x:c r="G23" s="43" t="str">
        <x:f>IF('Tổng hợp'!$C$7="","",'Tổng hợp'!$C$7-12)</x:f>
      </x:c>
      <x:c r="H23" s="44" t="str">
        <x:v>Marketing/Media</x:v>
      </x:c>
      <x:c r="I23" s="31" t="str">
        <x:v>Chưa bắt đầu</x:v>
      </x:c>
      <x:c r="J23" s="44" t="str">
        <x:v>Marketing</x:v>
      </x:c>
      <x:c r="K23" s="31" t="str">
        <x:v>9,12</x:v>
      </x:c>
      <x:c r="L23" s="44" t="str">
        <x:v>Shot list</x:v>
      </x:c>
    </x:row>
    <x:row r="24" ht="38" customHeight="1">
      <x:c r="A24" s="2"/>
      <x:c r="B24" s="31" t="n">
        <x:v>18</x:v>
      </x:c>
      <x:c r="C24" s="31" t="str">
        <x:v>Khách mời</x:v>
      </x:c>
      <x:c r="D24" s="31" t="str">
        <x:v>Nhắc đăng ký và chốt số khách tạm tính</x:v>
      </x:c>
      <x:c r="E24" s="31" t="str">
        <x:v>T-2 tuần</x:v>
      </x:c>
      <x:c r="F24" s="43" t="str">
        <x:f>IF('Tổng hợp'!$C$7="","",'Tổng hợp'!$C$7-14)</x:f>
      </x:c>
      <x:c r="G24" s="43" t="str">
        <x:f>IF('Tổng hợp'!$C$7="","",'Tổng hợp'!$C$7-10)</x:f>
      </x:c>
      <x:c r="H24" s="44" t="str">
        <x:v>HR</x:v>
      </x:c>
      <x:c r="I24" s="31" t="str">
        <x:v>Chưa bắt đầu</x:v>
      </x:c>
      <x:c r="J24" s="44" t="str">
        <x:v>HR</x:v>
      </x:c>
      <x:c r="K24" s="31" t="str">
        <x:v>11</x:v>
      </x:c>
      <x:c r="L24" s="44" t="str">
        <x:v>Danh sách cập nhật</x:v>
      </x:c>
    </x:row>
    <x:row r="25" ht="38" customHeight="1">
      <x:c r="A25" s="2"/>
      <x:c r="B25" s="31" t="n">
        <x:v>19</x:v>
      </x:c>
      <x:c r="C25" s="31" t="str">
        <x:v>Vận hành</x:v>
      </x:c>
      <x:c r="D25" s="31" t="str">
        <x:v>Chốt sơ đồ chỗ ngồi và luồng check-in</x:v>
      </x:c>
      <x:c r="E25" s="31" t="str">
        <x:v>T-2 tuần</x:v>
      </x:c>
      <x:c r="F25" s="43" t="str">
        <x:f>IF('Tổng hợp'!$C$7="","",'Tổng hợp'!$C$7-14)</x:f>
      </x:c>
      <x:c r="G25" s="43" t="str">
        <x:f>IF('Tổng hợp'!$C$7="","",'Tổng hợp'!$C$7-8)</x:f>
      </x:c>
      <x:c r="H25" s="44" t="str">
        <x:v>HR/Điều hành</x:v>
      </x:c>
      <x:c r="I25" s="31" t="str">
        <x:v>Chưa bắt đầu</x:v>
      </x:c>
      <x:c r="J25" s="44" t="str">
        <x:v>HR</x:v>
      </x:c>
      <x:c r="K25" s="31" t="str">
        <x:v>15,18</x:v>
      </x:c>
      <x:c r="L25" s="44" t="str">
        <x:v>Sơ đồ/luồng khách</x:v>
      </x:c>
    </x:row>
    <x:row r="26" ht="38" customHeight="1">
      <x:c r="A26" s="2"/>
      <x:c r="B26" s="31" t="n">
        <x:v>20</x:v>
      </x:c>
      <x:c r="C26" s="31" t="str">
        <x:v>Kịch bản</x:v>
      </x:c>
      <x:c r="D26" s="31" t="str">
        <x:v>Duyệt lời dẫn MC, tên và chức danh</x:v>
      </x:c>
      <x:c r="E26" s="31" t="str">
        <x:v>T-10 ngày</x:v>
      </x:c>
      <x:c r="F26" s="43" t="str">
        <x:f>IF('Tổng hợp'!$C$7="","",'Tổng hợp'!$C$7-10)</x:f>
      </x:c>
      <x:c r="G26" s="43" t="str">
        <x:f>IF('Tổng hợp'!$C$7="","",'Tổng hợp'!$C$7-7)</x:f>
      </x:c>
      <x:c r="H26" s="44" t="str">
        <x:v>HR/MC</x:v>
      </x:c>
      <x:c r="I26" s="31" t="str">
        <x:v>Chưa bắt đầu</x:v>
      </x:c>
      <x:c r="J26" s="44" t="str">
        <x:v>Lãnh đạo</x:v>
      </x:c>
      <x:c r="K26" s="31" t="str">
        <x:v>12-14</x:v>
      </x:c>
      <x:c r="L26" s="44" t="str">
        <x:v>Kịch bản đã duyệt</x:v>
      </x:c>
    </x:row>
    <x:row r="27" ht="38" customHeight="1">
      <x:c r="A27" s="2"/>
      <x:c r="B27" s="31" t="n">
        <x:v>21</x:v>
      </x:c>
      <x:c r="C27" s="31" t="str">
        <x:v>Rủi ro</x:v>
      </x:c>
      <x:c r="D27" s="31" t="str">
        <x:v>Chốt phương án dự phòng và đầu mối xử lý</x:v>
      </x:c>
      <x:c r="E27" s="31" t="str">
        <x:v>T-10 ngày</x:v>
      </x:c>
      <x:c r="F27" s="43" t="str">
        <x:f>IF('Tổng hợp'!$C$7="","",'Tổng hợp'!$C$7-10)</x:f>
      </x:c>
      <x:c r="G27" s="43" t="str">
        <x:f>IF('Tổng hợp'!$C$7="","",'Tổng hợp'!$C$7-6)</x:f>
      </x:c>
      <x:c r="H27" s="44" t="str">
        <x:v>Điều hành/HR</x:v>
      </x:c>
      <x:c r="I27" s="31" t="str">
        <x:v>Chưa bắt đầu</x:v>
      </x:c>
      <x:c r="J27" s="44" t="str">
        <x:v>HR</x:v>
      </x:c>
      <x:c r="K27" s="31" t="str">
        <x:v>12,16</x:v>
      </x:c>
      <x:c r="L27" s="44" t="str">
        <x:v>Backup plan</x:v>
      </x:c>
    </x:row>
    <x:row r="28" ht="38" customHeight="1">
      <x:c r="A28" s="2"/>
      <x:c r="B28" s="31" t="n">
        <x:v>22</x:v>
      </x:c>
      <x:c r="C28" s="31" t="str">
        <x:v>Nhân sự</x:v>
      </x:c>
      <x:c r="D28" s="31" t="str">
        <x:v>Chốt phân công BTC và danh bạ liên hệ</x:v>
      </x:c>
      <x:c r="E28" s="31" t="str">
        <x:v>T-7 ngày</x:v>
      </x:c>
      <x:c r="F28" s="43" t="str">
        <x:f>IF('Tổng hợp'!$C$7="","",'Tổng hợp'!$C$7-7)</x:f>
      </x:c>
      <x:c r="G28" s="43" t="str">
        <x:f>IF('Tổng hợp'!$C$7="","",'Tổng hợp'!$C$7-5)</x:f>
      </x:c>
      <x:c r="H28" s="44" t="str">
        <x:v>HR/Điều hành</x:v>
      </x:c>
      <x:c r="I28" s="31" t="str">
        <x:v>Chưa bắt đầu</x:v>
      </x:c>
      <x:c r="J28" s="44" t="str">
        <x:v>HR</x:v>
      </x:c>
      <x:c r="K28" s="31" t="str">
        <x:v>19-21</x:v>
      </x:c>
      <x:c r="L28" s="44" t="str">
        <x:v>Contact sheet</x:v>
      </x:c>
    </x:row>
    <x:row r="29" ht="38" customHeight="1">
      <x:c r="A29" s="2"/>
      <x:c r="B29" s="31" t="n">
        <x:v>23</x:v>
      </x:c>
      <x:c r="C29" s="31" t="str">
        <x:v>Tổng duyệt</x:v>
      </x:c>
      <x:c r="D29" s="31" t="str">
        <x:v>Họp kỹ thuật và tổng duyệt nội dung</x:v>
      </x:c>
      <x:c r="E29" s="31" t="str">
        <x:v>T-3 ngày</x:v>
      </x:c>
      <x:c r="F29" s="43" t="str">
        <x:f>IF('Tổng hợp'!$C$7="","",'Tổng hợp'!$C$7-3)</x:f>
      </x:c>
      <x:c r="G29" s="43" t="str">
        <x:f>IF('Tổng hợp'!$C$7="","",'Tổng hợp'!$C$7-2)</x:f>
      </x:c>
      <x:c r="H29" s="44" t="str">
        <x:v>Điều hành/MC/Kỹ thuật</x:v>
      </x:c>
      <x:c r="I29" s="31" t="str">
        <x:v>Chưa bắt đầu</x:v>
      </x:c>
      <x:c r="J29" s="44" t="str">
        <x:v>HR</x:v>
      </x:c>
      <x:c r="K29" s="31" t="str">
        <x:v>16,20-22</x:v>
      </x:c>
      <x:c r="L29" s="44" t="str">
        <x:v>Biên bản tổng duyệt</x:v>
      </x:c>
    </x:row>
    <x:row r="30" ht="38" customHeight="1">
      <x:c r="A30" s="2"/>
      <x:c r="B30" s="31" t="n">
        <x:v>24</x:v>
      </x:c>
      <x:c r="C30" s="31" t="str">
        <x:v>Xác nhận</x:v>
      </x:c>
      <x:c r="D30" s="31" t="str">
        <x:v>Chốt số khách cuối, bàn tiệc và suất ăn</x:v>
      </x:c>
      <x:c r="E30" s="31" t="str">
        <x:v>T-2 ngày</x:v>
      </x:c>
      <x:c r="F30" s="43" t="str">
        <x:f>IF('Tổng hợp'!$C$7="","",'Tổng hợp'!$C$7-2)</x:f>
      </x:c>
      <x:c r="G30" s="43" t="str">
        <x:f>IF('Tổng hợp'!$C$7="","",'Tổng hợp'!$C$7-1)</x:f>
      </x:c>
      <x:c r="H30" s="44" t="str">
        <x:v>HR/Nhà hàng</x:v>
      </x:c>
      <x:c r="I30" s="31" t="str">
        <x:v>Chưa bắt đầu</x:v>
      </x:c>
      <x:c r="J30" s="44" t="str">
        <x:v>HR</x:v>
      </x:c>
      <x:c r="K30" s="31" t="str">
        <x:v>18-19</x:v>
      </x:c>
      <x:c r="L30" s="44" t="str">
        <x:v>Xác nhận cuối</x:v>
      </x:c>
    </x:row>
    <x:row r="31" ht="38" customHeight="1">
      <x:c r="A31" s="2"/>
      <x:c r="B31" s="31" t="n">
        <x:v>25</x:v>
      </x:c>
      <x:c r="C31" s="31" t="str">
        <x:v>Sự kiện</x:v>
      </x:c>
      <x:c r="D31" s="31" t="str">
        <x:v>Kiểm tra mặt bằng, thiết bị và file trình chiếu</x:v>
      </x:c>
      <x:c r="E31" s="31" t="str">
        <x:v>Ngày tổ chức</x:v>
      </x:c>
      <x:c r="F31" s="43" t="str">
        <x:f>IF('Tổng hợp'!$C$7="","",'Tổng hợp'!$C$7+0)</x:f>
      </x:c>
      <x:c r="G31" s="43" t="str">
        <x:f>IF('Tổng hợp'!$C$7="","",'Tổng hợp'!$C$7+0)</x:f>
      </x:c>
      <x:c r="H31" s="44" t="str">
        <x:v>Điều hành/HR</x:v>
      </x:c>
      <x:c r="I31" s="31" t="str">
        <x:v>Chưa bắt đầu</x:v>
      </x:c>
      <x:c r="J31" s="44" t="str">
        <x:v>HR</x:v>
      </x:c>
      <x:c r="K31" s="31" t="str">
        <x:v>23-24</x:v>
      </x:c>
      <x:c r="L31" s="44" t="str">
        <x:v>Checklist hiện trường</x:v>
      </x:c>
    </x:row>
    <x:row r="32" ht="38" customHeight="1">
      <x:c r="A32" s="2"/>
      <x:c r="B32" s="31" t="n">
        <x:v>26</x:v>
      </x:c>
      <x:c r="C32" s="31" t="str">
        <x:v>Sự kiện</x:v>
      </x:c>
      <x:c r="D32" s="31" t="str">
        <x:v>Vận hành check-in, chương trình và xử lý thay đổi</x:v>
      </x:c>
      <x:c r="E32" s="31" t="str">
        <x:v>Ngày tổ chức</x:v>
      </x:c>
      <x:c r="F32" s="43" t="str">
        <x:f>IF('Tổng hợp'!$C$7="","",'Tổng hợp'!$C$7+0)</x:f>
      </x:c>
      <x:c r="G32" s="43" t="str">
        <x:f>IF('Tổng hợp'!$C$7="","",'Tổng hợp'!$C$7+0)</x:f>
      </x:c>
      <x:c r="H32" s="44" t="str">
        <x:v>BTC/Điều hành</x:v>
      </x:c>
      <x:c r="I32" s="31" t="str">
        <x:v>Chưa bắt đầu</x:v>
      </x:c>
      <x:c r="J32" s="44" t="str">
        <x:v>HR</x:v>
      </x:c>
      <x:c r="K32" s="31" t="str">
        <x:v>25</x:v>
      </x:c>
      <x:c r="L32" s="44" t="str">
        <x:v>Nhật ký vận hành</x:v>
      </x:c>
    </x:row>
    <x:row r="33" ht="38" customHeight="1">
      <x:c r="A33" s="2"/>
      <x:c r="B33" s="31" t="n">
        <x:v>27</x:v>
      </x:c>
      <x:c r="C33" s="31" t="str">
        <x:v>Bàn giao</x:v>
      </x:c>
      <x:c r="D33" s="31" t="str">
        <x:v>Nhận file ảnh/video và hồ sơ nghiệm thu</x:v>
      </x:c>
      <x:c r="E33" s="31" t="str">
        <x:v>T+2 ngày</x:v>
      </x:c>
      <x:c r="F33" s="43" t="str">
        <x:f>IF('Tổng hợp'!$C$7="","",'Tổng hợp'!$C$7+1)</x:f>
      </x:c>
      <x:c r="G33" s="43" t="str">
        <x:f>IF('Tổng hợp'!$C$7="","",'Tổng hợp'!$C$7+2)</x:f>
      </x:c>
      <x:c r="H33" s="44" t="str">
        <x:v>Marketing/HR</x:v>
      </x:c>
      <x:c r="I33" s="31" t="str">
        <x:v>Chưa bắt đầu</x:v>
      </x:c>
      <x:c r="J33" s="44" t="str">
        <x:v>HR</x:v>
      </x:c>
      <x:c r="K33" s="31" t="str">
        <x:v>26</x:v>
      </x:c>
      <x:c r="L33" s="44" t="str">
        <x:v>Biên bản bàn giao</x:v>
      </x:c>
    </x:row>
    <x:row r="34" ht="38" customHeight="1">
      <x:c r="A34" s="2"/>
      <x:c r="B34" s="31" t="n">
        <x:v>28</x:v>
      </x:c>
      <x:c r="C34" s="31" t="str">
        <x:v>Đánh giá</x:v>
      </x:c>
      <x:c r="D34" s="31" t="str">
        <x:v>Gửi khảo sát và tổng hợp phản hồi</x:v>
      </x:c>
      <x:c r="E34" s="31" t="str">
        <x:v>T+3 ngày</x:v>
      </x:c>
      <x:c r="F34" s="43" t="str">
        <x:f>IF('Tổng hợp'!$C$7="","",'Tổng hợp'!$C$7+1)</x:f>
      </x:c>
      <x:c r="G34" s="43" t="str">
        <x:f>IF('Tổng hợp'!$C$7="","",'Tổng hợp'!$C$7+3)</x:f>
      </x:c>
      <x:c r="H34" s="44" t="str">
        <x:v>HR</x:v>
      </x:c>
      <x:c r="I34" s="31" t="str">
        <x:v>Chưa bắt đầu</x:v>
      </x:c>
      <x:c r="J34" s="44" t="str">
        <x:v>HR</x:v>
      </x:c>
      <x:c r="K34" s="31" t="str">
        <x:v>26</x:v>
      </x:c>
      <x:c r="L34" s="44" t="str">
        <x:v>Báo cáo khảo sát</x:v>
      </x:c>
    </x:row>
    <x:row r="35" ht="38" customHeight="1">
      <x:c r="A35" s="2"/>
      <x:c r="B35" s="31" t="n">
        <x:v>29</x:v>
      </x:c>
      <x:c r="C35" s="31" t="str">
        <x:v>Thanh toán</x:v>
      </x:c>
      <x:c r="D35" s="31" t="str">
        <x:v>Đối chiếu phát sinh và hoàn tất thanh toán</x:v>
      </x:c>
      <x:c r="E35" s="31" t="str">
        <x:v>T+5 ngày</x:v>
      </x:c>
      <x:c r="F35" s="43" t="str">
        <x:f>IF('Tổng hợp'!$C$7="","",'Tổng hợp'!$C$7+2)</x:f>
      </x:c>
      <x:c r="G35" s="43" t="str">
        <x:f>IF('Tổng hợp'!$C$7="","",'Tổng hợp'!$C$7+5)</x:f>
      </x:c>
      <x:c r="H35" s="44" t="str">
        <x:v>Tài chính/HR</x:v>
      </x:c>
      <x:c r="I35" s="31" t="str">
        <x:v>Chưa bắt đầu</x:v>
      </x:c>
      <x:c r="J35" s="44" t="str">
        <x:v>Lãnh đạo</x:v>
      </x:c>
      <x:c r="K35" s="31" t="str">
        <x:v>27</x:v>
      </x:c>
      <x:c r="L35" s="44" t="str">
        <x:v>Biên bản/hoá đơn</x:v>
      </x:c>
    </x:row>
    <x:row r="36" ht="38" customHeight="1">
      <x:c r="A36" s="2"/>
      <x:c r="B36" s="31" t="n">
        <x:v>30</x:v>
      </x:c>
      <x:c r="C36" s="31" t="str">
        <x:v>Báo cáo</x:v>
      </x:c>
      <x:c r="D36" s="31" t="str">
        <x:v>Báo cáo kết quả và danh sách hành động sau YEP</x:v>
      </x:c>
      <x:c r="E36" s="31" t="str">
        <x:v>T+7 ngày</x:v>
      </x:c>
      <x:c r="F36" s="43" t="str">
        <x:f>IF('Tổng hợp'!$C$7="","",'Tổng hợp'!$C$7+3)</x:f>
      </x:c>
      <x:c r="G36" s="43" t="str">
        <x:f>IF('Tổng hợp'!$C$7="","",'Tổng hợp'!$C$7+7)</x:f>
      </x:c>
      <x:c r="H36" s="44" t="str">
        <x:v>HR/BTC</x:v>
      </x:c>
      <x:c r="I36" s="31" t="str">
        <x:v>Chưa bắt đầu</x:v>
      </x:c>
      <x:c r="J36" s="44" t="str">
        <x:v>Lãnh đạo</x:v>
      </x:c>
      <x:c r="K36" s="31" t="str">
        <x:v>27-29</x:v>
      </x:c>
      <x:c r="L36" s="44" t="str">
        <x:v>Báo cáo tổng kết</x:v>
      </x:c>
    </x:row>
    <x:row r="37">
      <x:c r="A37" s="2"/>
      <x:c r="B37" s="2"/>
      <x:c r="C37" s="2"/>
      <x:c r="D37" s="2"/>
      <x:c r="E37" s="2"/>
      <x:c r="F37" s="2"/>
      <x:c r="G37" s="2"/>
      <x:c r="H37" s="2"/>
      <x:c r="I37" s="2"/>
      <x:c r="J37" s="2"/>
      <x:c r="K37" s="2"/>
      <x:c r="L37" s="2"/>
    </x:row>
    <x:row r="38">
      <x:c r="A38" s="2"/>
      <x:c r="B38" s="2"/>
      <x:c r="C38" s="2"/>
      <x:c r="D38" s="2"/>
      <x:c r="E38" s="2"/>
      <x:c r="F38" s="2"/>
      <x:c r="G38" s="2"/>
      <x:c r="H38" s="2"/>
      <x:c r="I38" s="2"/>
      <x:c r="J38" s="2"/>
      <x:c r="K38" s="2"/>
      <x:c r="L38" s="2"/>
    </x:row>
    <x:row r="39">
      <x:c r="A39" s="2"/>
      <x:c r="B39" s="2"/>
      <x:c r="C39" s="2"/>
      <x:c r="D39" s="2"/>
      <x:c r="E39" s="2"/>
      <x:c r="F39" s="2"/>
      <x:c r="G39" s="2"/>
      <x:c r="H39" s="2"/>
      <x:c r="I39" s="2"/>
      <x:c r="J39" s="2"/>
      <x:c r="K39" s="2"/>
      <x:c r="L39" s="2"/>
    </x:row>
    <x:row r="40">
      <x:c r="A40" s="2"/>
      <x:c r="B40" s="2"/>
      <x:c r="C40" s="2"/>
      <x:c r="D40" s="2"/>
      <x:c r="E40" s="2"/>
      <x:c r="F40" s="2"/>
      <x:c r="G40" s="2"/>
      <x:c r="H40" s="2"/>
      <x:c r="I40" s="2"/>
      <x:c r="J40" s="2"/>
      <x:c r="K40" s="2"/>
      <x:c r="L40" s="2"/>
    </x:row>
  </x:sheetData>
  <x:mergeCells>
    <x:mergeCell ref="B2:L2"/>
    <x:mergeCell ref="B4:L4"/>
  </x:mergeCells>
  <x:conditionalFormatting sqref="I7:I36">
    <x:cfRule type="containsText" dxfId="0" priority="1" operator="containsText" text="Hoàn thành"/>
    <x:cfRule type="containsText" dxfId="1" priority="2" operator="containsText" text="Đang làm"/>
    <x:cfRule type="containsText" dxfId="2" priority="3" operator="containsText" text="Chờ duyệt"/>
    <x:cfRule type="containsText" dxfId="3" priority="4" operator="containsText" text="Tạm dừng"/>
  </x:conditionalFormatting>
  <x:dataValidations count="1">
    <x:dataValidation type="list" sqref="I7:I36">
      <x:formula1>"Chưa bắt đầu,Đang làm,Chờ duyệt,Hoàn thành,Tạm dừng"</x:formula1>
    </x:dataValidation>
  </x:dataValidations>
  <x:pageMargins left="0.7" right="0.7" top="0.75" bottom="0.75" header="0.3" footer="0.3"/>
</x:worksheet>
</file>

<file path=xl/worksheets/sheet3.xml><?xml version="1.0" encoding="utf-8"?>
<x:worksheet xmlns:x="http://schemas.openxmlformats.org/spreadsheetml/2006/main">
  <x:sheetPr>
    <x:tabColor rgb="FFE35B24"/>
  </x:sheetPr>
  <x:sheetViews>
    <x:sheetView showGridLines="0" workbookViewId="0">
      <x:pane xSplit="2" ySplit="6" topLeftCell="C7" activePane="bottomRight" state="frozen"/>
    </x:sheetView>
  </x:sheetViews>
  <x:sheetFormatPr defaultRowHeight="15"/>
  <x:cols>
    <x:col min="2" max="2" width="19" hidden="0" customWidth="1"/>
    <x:col min="3" max="3" width="34" hidden="0" customWidth="1"/>
    <x:col min="4" max="4" width="13" hidden="0" customWidth="1"/>
    <x:col min="5" max="5" width="11" hidden="0" customWidth="1"/>
    <x:col min="6" max="6" width="17" hidden="0" customWidth="1"/>
    <x:col min="7" max="7" width="18" hidden="0" customWidth="1"/>
    <x:col min="8" max="8" width="17" hidden="0" customWidth="1"/>
    <x:col min="9" max="9" width="16" hidden="0" customWidth="1"/>
    <x:col min="10" max="10" width="15" hidden="0" customWidth="1"/>
    <x:col min="11" max="11" width="24" hidden="0" customWidth="1"/>
  </x:cols>
  <x:sheetData>
    <x:row r="1">
      <x:c r="A1" s="2"/>
      <x:c r="B1" s="2"/>
      <x:c r="C1" s="2"/>
      <x:c r="D1" s="2"/>
      <x:c r="E1" s="2"/>
      <x:c r="F1" s="2"/>
      <x:c r="G1" s="2"/>
      <x:c r="H1" s="2"/>
      <x:c r="I1" s="2"/>
      <x:c r="J1" s="2"/>
      <x:c r="K1" s="2"/>
    </x:row>
    <x:row r="2" ht="28" customHeight="1">
      <x:c r="A2" s="2"/>
      <x:c r="B2" s="3" t="str">
        <x:v>NGÂN SÁCH YEAR END PARTY</x:v>
      </x:c>
      <x:c r="C2" s="3"/>
      <x:c r="D2" s="3"/>
      <x:c r="E2" s="3"/>
      <x:c r="F2" s="3"/>
      <x:c r="G2" s="3"/>
      <x:c r="H2" s="3"/>
      <x:c r="I2" s="3"/>
      <x:c r="J2" s="3"/>
      <x:c r="K2" s="3"/>
    </x:row>
    <x:row r="3">
      <x:c r="A3" s="2"/>
      <x:c r="B3" s="4"/>
      <x:c r="C3" s="4"/>
      <x:c r="D3" s="4"/>
      <x:c r="E3" s="4"/>
      <x:c r="F3" s="4"/>
      <x:c r="G3" s="4"/>
      <x:c r="H3" s="4"/>
      <x:c r="I3" s="4"/>
      <x:c r="J3" s="4"/>
      <x:c r="K3" s="4"/>
    </x:row>
    <x:row r="4">
      <x:c r="A4" s="2"/>
      <x:c r="B4" s="6" t="str">
        <x:v>Nhập số lượng, đơn giá dự toán và báo giá chốt. Chênh lệch dương nghĩa là báo giá cao hơn dự toán.</x:v>
      </x:c>
      <x:c r="C4" s="6"/>
      <x:c r="D4" s="6"/>
      <x:c r="E4" s="6"/>
      <x:c r="F4" s="6"/>
      <x:c r="G4" s="6"/>
      <x:c r="H4" s="6"/>
      <x:c r="I4" s="6"/>
      <x:c r="J4" s="6"/>
      <x:c r="K4" s="6"/>
    </x:row>
    <x:row r="5">
      <x:c r="A5" s="2"/>
      <x:c r="B5" s="2"/>
      <x:c r="C5" s="2"/>
      <x:c r="D5" s="2"/>
      <x:c r="E5" s="2"/>
      <x:c r="F5" s="2"/>
      <x:c r="G5" s="2"/>
      <x:c r="H5" s="2"/>
      <x:c r="I5" s="2"/>
      <x:c r="J5" s="2"/>
      <x:c r="K5" s="2"/>
    </x:row>
    <x:row r="6">
      <x:c r="A6" s="2"/>
      <x:c r="B6" s="37" t="str">
        <x:v>Nhóm chi phí</x:v>
      </x:c>
      <x:c r="C6" s="37" t="str">
        <x:v>Hạng mục</x:v>
      </x:c>
      <x:c r="D6" s="37" t="str">
        <x:v>Đơn vị</x:v>
      </x:c>
      <x:c r="E6" s="37" t="str">
        <x:v>Số lượng</x:v>
      </x:c>
      <x:c r="F6" s="37" t="str">
        <x:v>Đơn giá dự toán</x:v>
      </x:c>
      <x:c r="G6" s="37" t="str">
        <x:v>Thành tiền dự toán</x:v>
      </x:c>
      <x:c r="H6" s="37" t="str">
        <x:v>Báo giá chốt</x:v>
      </x:c>
      <x:c r="I6" s="37" t="str">
        <x:v>Chênh lệch</x:v>
      </x:c>
      <x:c r="J6" s="37" t="str">
        <x:v>Trạng thái</x:v>
      </x:c>
      <x:c r="K6" s="37" t="str">
        <x:v>Ghi chú</x:v>
      </x:c>
    </x:row>
    <x:row r="7" ht="34" customHeight="1">
      <x:c r="A7" s="2"/>
      <x:c r="B7" s="30" t="str">
        <x:v>Địa điểm &amp; F&amp;B</x:v>
      </x:c>
      <x:c r="C7" s="30" t="str">
        <x:v>Thuê địa điểm/phòng tiệc</x:v>
      </x:c>
      <x:c r="D7" s="30" t="str">
        <x:v>gói</x:v>
      </x:c>
      <x:c r="E7" s="54"/>
      <x:c r="F7" s="55"/>
      <x:c r="G7" s="56" t="str">
        <x:f>IF(OR(E7="",F7=""),"",E7*F7)</x:f>
      </x:c>
      <x:c r="H7" s="55"/>
      <x:c r="I7" s="56" t="str">
        <x:f>IF(OR(G7="",H7=""),"",H7-G7)</x:f>
      </x:c>
      <x:c r="J7" s="42" t="str">
        <x:v>Chưa bắt đầu</x:v>
      </x:c>
      <x:c r="K7" s="42" t="str"/>
    </x:row>
    <x:row r="8" ht="34" customHeight="1">
      <x:c r="A8" s="2"/>
      <x:c r="B8" s="31" t="str">
        <x:v>Địa điểm &amp; F&amp;B</x:v>
      </x:c>
      <x:c r="C8" s="31" t="str">
        <x:v>Tiệc/menu</x:v>
      </x:c>
      <x:c r="D8" s="31" t="str">
        <x:v>khách</x:v>
      </x:c>
      <x:c r="E8" s="57"/>
      <x:c r="F8" s="58"/>
      <x:c r="G8" s="59" t="str">
        <x:f>IF(OR(E8="",F8=""),"",E8*F8)</x:f>
      </x:c>
      <x:c r="H8" s="58"/>
      <x:c r="I8" s="59" t="str">
        <x:f>IF(OR(G8="",H8=""),"",H8-G8)</x:f>
      </x:c>
      <x:c r="J8" s="44" t="str">
        <x:v>Chưa bắt đầu</x:v>
      </x:c>
      <x:c r="K8" s="44" t="str"/>
    </x:row>
    <x:row r="9" ht="34" customHeight="1">
      <x:c r="A9" s="2"/>
      <x:c r="B9" s="31" t="str">
        <x:v>Địa điểm &amp; F&amp;B</x:v>
      </x:c>
      <x:c r="C9" s="31" t="str">
        <x:v>Đồ uống</x:v>
      </x:c>
      <x:c r="D9" s="31" t="str">
        <x:v>khách</x:v>
      </x:c>
      <x:c r="E9" s="57"/>
      <x:c r="F9" s="58"/>
      <x:c r="G9" s="59" t="str">
        <x:f>IF(OR(E9="",F9=""),"",E9*F9)</x:f>
      </x:c>
      <x:c r="H9" s="58"/>
      <x:c r="I9" s="59" t="str">
        <x:f>IF(OR(G9="",H9=""),"",H9-G9)</x:f>
      </x:c>
      <x:c r="J9" s="44" t="str">
        <x:v>Chưa bắt đầu</x:v>
      </x:c>
      <x:c r="K9" s="44" t="str"/>
    </x:row>
    <x:row r="10" ht="34" customHeight="1">
      <x:c r="A10" s="2"/>
      <x:c r="B10" s="31" t="str">
        <x:v>Địa điểm &amp; F&amp;B</x:v>
      </x:c>
      <x:c r="C10" s="31" t="str">
        <x:v>Phí phục vụ/phụ thu</x:v>
      </x:c>
      <x:c r="D10" s="31" t="str">
        <x:v>gói</x:v>
      </x:c>
      <x:c r="E10" s="57"/>
      <x:c r="F10" s="58"/>
      <x:c r="G10" s="59" t="str">
        <x:f>IF(OR(E10="",F10=""),"",E10*F10)</x:f>
      </x:c>
      <x:c r="H10" s="58"/>
      <x:c r="I10" s="59" t="str">
        <x:f>IF(OR(G10="",H10=""),"",H10-G10)</x:f>
      </x:c>
      <x:c r="J10" s="44" t="str">
        <x:v>Chưa bắt đầu</x:v>
      </x:c>
      <x:c r="K10" s="44" t="str"/>
    </x:row>
    <x:row r="11" ht="34" customHeight="1">
      <x:c r="A11" s="2"/>
      <x:c r="B11" s="31" t="str">
        <x:v>Sản xuất</x:v>
      </x:c>
      <x:c r="C11" s="31" t="str">
        <x:v>Sân khấu/backdrop</x:v>
      </x:c>
      <x:c r="D11" s="31" t="str">
        <x:v>gói</x:v>
      </x:c>
      <x:c r="E11" s="57"/>
      <x:c r="F11" s="58"/>
      <x:c r="G11" s="59" t="str">
        <x:f>IF(OR(E11="",F11=""),"",E11*F11)</x:f>
      </x:c>
      <x:c r="H11" s="58"/>
      <x:c r="I11" s="59" t="str">
        <x:f>IF(OR(G11="",H11=""),"",H11-G11)</x:f>
      </x:c>
      <x:c r="J11" s="44" t="str">
        <x:v>Chưa bắt đầu</x:v>
      </x:c>
      <x:c r="K11" s="44" t="str"/>
    </x:row>
    <x:row r="12" ht="34" customHeight="1">
      <x:c r="A12" s="2"/>
      <x:c r="B12" s="31" t="str">
        <x:v>Sản xuất</x:v>
      </x:c>
      <x:c r="C12" s="31" t="str">
        <x:v>Màn hình LED/máy chiếu</x:v>
      </x:c>
      <x:c r="D12" s="31" t="str">
        <x:v>gói</x:v>
      </x:c>
      <x:c r="E12" s="57"/>
      <x:c r="F12" s="58"/>
      <x:c r="G12" s="59" t="str">
        <x:f>IF(OR(E12="",F12=""),"",E12*F12)</x:f>
      </x:c>
      <x:c r="H12" s="58"/>
      <x:c r="I12" s="59" t="str">
        <x:f>IF(OR(G12="",H12=""),"",H12-G12)</x:f>
      </x:c>
      <x:c r="J12" s="44" t="str">
        <x:v>Chưa bắt đầu</x:v>
      </x:c>
      <x:c r="K12" s="44" t="str"/>
    </x:row>
    <x:row r="13" ht="34" customHeight="1">
      <x:c r="A13" s="2"/>
      <x:c r="B13" s="31" t="str">
        <x:v>Sản xuất</x:v>
      </x:c>
      <x:c r="C13" s="31" t="str">
        <x:v>Âm thanh/ánh sáng</x:v>
      </x:c>
      <x:c r="D13" s="31" t="str">
        <x:v>gói</x:v>
      </x:c>
      <x:c r="E13" s="57"/>
      <x:c r="F13" s="58"/>
      <x:c r="G13" s="59" t="str">
        <x:f>IF(OR(E13="",F13=""),"",E13*F13)</x:f>
      </x:c>
      <x:c r="H13" s="58"/>
      <x:c r="I13" s="59" t="str">
        <x:f>IF(OR(G13="",H13=""),"",H13-G13)</x:f>
      </x:c>
      <x:c r="J13" s="44" t="str">
        <x:v>Chưa bắt đầu</x:v>
      </x:c>
      <x:c r="K13" s="44" t="str"/>
    </x:row>
    <x:row r="14" ht="34" customHeight="1">
      <x:c r="A14" s="2"/>
      <x:c r="B14" s="31" t="str">
        <x:v>Sản xuất</x:v>
      </x:c>
      <x:c r="C14" s="31" t="str">
        <x:v>Điện, rigging và kỹ thuật địa điểm</x:v>
      </x:c>
      <x:c r="D14" s="31" t="str">
        <x:v>gói</x:v>
      </x:c>
      <x:c r="E14" s="57"/>
      <x:c r="F14" s="58"/>
      <x:c r="G14" s="59" t="str">
        <x:f>IF(OR(E14="",F14=""),"",E14*F14)</x:f>
      </x:c>
      <x:c r="H14" s="58"/>
      <x:c r="I14" s="59" t="str">
        <x:f>IF(OR(G14="",H14=""),"",H14-G14)</x:f>
      </x:c>
      <x:c r="J14" s="44" t="str">
        <x:v>Chưa bắt đầu</x:v>
      </x:c>
      <x:c r="K14" s="44" t="str"/>
    </x:row>
    <x:row r="15" ht="34" customHeight="1">
      <x:c r="A15" s="2"/>
      <x:c r="B15" s="31" t="str">
        <x:v>Nội dung</x:v>
      </x:c>
      <x:c r="C15" s="31" t="str">
        <x:v>Concept/key visual</x:v>
      </x:c>
      <x:c r="D15" s="31" t="str">
        <x:v>gói</x:v>
      </x:c>
      <x:c r="E15" s="57"/>
      <x:c r="F15" s="58"/>
      <x:c r="G15" s="59" t="str">
        <x:f>IF(OR(E15="",F15=""),"",E15*F15)</x:f>
      </x:c>
      <x:c r="H15" s="58"/>
      <x:c r="I15" s="59" t="str">
        <x:f>IF(OR(G15="",H15=""),"",H15-G15)</x:f>
      </x:c>
      <x:c r="J15" s="44" t="str">
        <x:v>Chưa bắt đầu</x:v>
      </x:c>
      <x:c r="K15" s="44" t="str"/>
    </x:row>
    <x:row r="16" ht="34" customHeight="1">
      <x:c r="A16" s="2"/>
      <x:c r="B16" s="31" t="str">
        <x:v>Nội dung</x:v>
      </x:c>
      <x:c r="C16" s="31" t="str">
        <x:v>Kịch bản và nội dung trình chiếu</x:v>
      </x:c>
      <x:c r="D16" s="31" t="str">
        <x:v>gói</x:v>
      </x:c>
      <x:c r="E16" s="57"/>
      <x:c r="F16" s="58"/>
      <x:c r="G16" s="59" t="str">
        <x:f>IF(OR(E16="",F16=""),"",E16*F16)</x:f>
      </x:c>
      <x:c r="H16" s="58"/>
      <x:c r="I16" s="59" t="str">
        <x:f>IF(OR(G16="",H16=""),"",H16-G16)</x:f>
      </x:c>
      <x:c r="J16" s="44" t="str">
        <x:v>Chưa bắt đầu</x:v>
      </x:c>
      <x:c r="K16" s="44" t="str"/>
    </x:row>
    <x:row r="17" ht="34" customHeight="1">
      <x:c r="A17" s="2"/>
      <x:c r="B17" s="31" t="str">
        <x:v>Nội dung</x:v>
      </x:c>
      <x:c r="C17" s="31" t="str">
        <x:v>Tiết mục biểu diễn</x:v>
      </x:c>
      <x:c r="D17" s="31" t="str">
        <x:v>tiết mục</x:v>
      </x:c>
      <x:c r="E17" s="57"/>
      <x:c r="F17" s="58"/>
      <x:c r="G17" s="59" t="str">
        <x:f>IF(OR(E17="",F17=""),"",E17*F17)</x:f>
      </x:c>
      <x:c r="H17" s="58"/>
      <x:c r="I17" s="59" t="str">
        <x:f>IF(OR(G17="",H17=""),"",H17-G17)</x:f>
      </x:c>
      <x:c r="J17" s="44" t="str">
        <x:v>Chưa bắt đầu</x:v>
      </x:c>
      <x:c r="K17" s="44" t="str"/>
    </x:row>
    <x:row r="18" ht="34" customHeight="1">
      <x:c r="A18" s="2"/>
      <x:c r="B18" s="31" t="str">
        <x:v>Nhân sự</x:v>
      </x:c>
      <x:c r="C18" s="31" t="str">
        <x:v>MC</x:v>
      </x:c>
      <x:c r="D18" s="31" t="str">
        <x:v>người</x:v>
      </x:c>
      <x:c r="E18" s="57"/>
      <x:c r="F18" s="58"/>
      <x:c r="G18" s="59" t="str">
        <x:f>IF(OR(E18="",F18=""),"",E18*F18)</x:f>
      </x:c>
      <x:c r="H18" s="58"/>
      <x:c r="I18" s="59" t="str">
        <x:f>IF(OR(G18="",H18=""),"",H18-G18)</x:f>
      </x:c>
      <x:c r="J18" s="44" t="str">
        <x:v>Chưa bắt đầu</x:v>
      </x:c>
      <x:c r="K18" s="44" t="str"/>
    </x:row>
    <x:row r="19" ht="34" customHeight="1">
      <x:c r="A19" s="2"/>
      <x:c r="B19" s="31" t="str">
        <x:v>Nhân sự</x:v>
      </x:c>
      <x:c r="C19" s="31" t="str">
        <x:v>Điều hành/kỹ thuật/phục vụ</x:v>
      </x:c>
      <x:c r="D19" s="31" t="str">
        <x:v>người</x:v>
      </x:c>
      <x:c r="E19" s="57"/>
      <x:c r="F19" s="58"/>
      <x:c r="G19" s="59" t="str">
        <x:f>IF(OR(E19="",F19=""),"",E19*F19)</x:f>
      </x:c>
      <x:c r="H19" s="58"/>
      <x:c r="I19" s="59" t="str">
        <x:f>IF(OR(G19="",H19=""),"",H19-G19)</x:f>
      </x:c>
      <x:c r="J19" s="44" t="str">
        <x:v>Chưa bắt đầu</x:v>
      </x:c>
      <x:c r="K19" s="44" t="str"/>
    </x:row>
    <x:row r="20" ht="34" customHeight="1">
      <x:c r="A20" s="2"/>
      <x:c r="B20" s="31" t="str">
        <x:v>Media</x:v>
      </x:c>
      <x:c r="C20" s="31" t="str">
        <x:v>Chụp ảnh</x:v>
      </x:c>
      <x:c r="D20" s="31" t="str">
        <x:v>gói</x:v>
      </x:c>
      <x:c r="E20" s="57"/>
      <x:c r="F20" s="58"/>
      <x:c r="G20" s="59" t="str">
        <x:f>IF(OR(E20="",F20=""),"",E20*F20)</x:f>
      </x:c>
      <x:c r="H20" s="58"/>
      <x:c r="I20" s="59" t="str">
        <x:f>IF(OR(G20="",H20=""),"",H20-G20)</x:f>
      </x:c>
      <x:c r="J20" s="44" t="str">
        <x:v>Chưa bắt đầu</x:v>
      </x:c>
      <x:c r="K20" s="44" t="str"/>
    </x:row>
    <x:row r="21" ht="34" customHeight="1">
      <x:c r="A21" s="2"/>
      <x:c r="B21" s="31" t="str">
        <x:v>Media</x:v>
      </x:c>
      <x:c r="C21" s="31" t="str">
        <x:v>Quay phim/video highlight</x:v>
      </x:c>
      <x:c r="D21" s="31" t="str">
        <x:v>gói</x:v>
      </x:c>
      <x:c r="E21" s="57"/>
      <x:c r="F21" s="58"/>
      <x:c r="G21" s="59" t="str">
        <x:f>IF(OR(E21="",F21=""),"",E21*F21)</x:f>
      </x:c>
      <x:c r="H21" s="58"/>
      <x:c r="I21" s="59" t="str">
        <x:f>IF(OR(G21="",H21=""),"",H21-G21)</x:f>
      </x:c>
      <x:c r="J21" s="44" t="str">
        <x:v>Chưa bắt đầu</x:v>
      </x:c>
      <x:c r="K21" s="44" t="str"/>
    </x:row>
    <x:row r="22" ht="34" customHeight="1">
      <x:c r="A22" s="2"/>
      <x:c r="B22" s="31" t="str">
        <x:v>Khách mời</x:v>
      </x:c>
      <x:c r="C22" s="31" t="str">
        <x:v>Quà tặng/door gift</x:v>
      </x:c>
      <x:c r="D22" s="31" t="str">
        <x:v>phần</x:v>
      </x:c>
      <x:c r="E22" s="57"/>
      <x:c r="F22" s="58"/>
      <x:c r="G22" s="59" t="str">
        <x:f>IF(OR(E22="",F22=""),"",E22*F22)</x:f>
      </x:c>
      <x:c r="H22" s="58"/>
      <x:c r="I22" s="59" t="str">
        <x:f>IF(OR(G22="",H22=""),"",H22-G22)</x:f>
      </x:c>
      <x:c r="J22" s="44" t="str">
        <x:v>Chưa bắt đầu</x:v>
      </x:c>
      <x:c r="K22" s="44" t="str"/>
    </x:row>
    <x:row r="23" ht="34" customHeight="1">
      <x:c r="A23" s="2"/>
      <x:c r="B23" s="31" t="str">
        <x:v>Khách mời</x:v>
      </x:c>
      <x:c r="C23" s="31" t="str">
        <x:v>Vinh danh/cúp/chứng nhận</x:v>
      </x:c>
      <x:c r="D23" s="31" t="str">
        <x:v>phần</x:v>
      </x:c>
      <x:c r="E23" s="57"/>
      <x:c r="F23" s="58"/>
      <x:c r="G23" s="59" t="str">
        <x:f>IF(OR(E23="",F23=""),"",E23*F23)</x:f>
      </x:c>
      <x:c r="H23" s="58"/>
      <x:c r="I23" s="59" t="str">
        <x:f>IF(OR(G23="",H23=""),"",H23-G23)</x:f>
      </x:c>
      <x:c r="J23" s="44" t="str">
        <x:v>Chưa bắt đầu</x:v>
      </x:c>
      <x:c r="K23" s="44" t="str"/>
    </x:row>
    <x:row r="24" ht="34" customHeight="1">
      <x:c r="A24" s="2"/>
      <x:c r="B24" s="31" t="str">
        <x:v>Vận chuyển</x:v>
      </x:c>
      <x:c r="C24" s="31" t="str">
        <x:v>Xe/vận chuyển đạo cụ</x:v>
      </x:c>
      <x:c r="D24" s="31" t="str">
        <x:v>gói</x:v>
      </x:c>
      <x:c r="E24" s="57"/>
      <x:c r="F24" s="58"/>
      <x:c r="G24" s="59" t="str">
        <x:f>IF(OR(E24="",F24=""),"",E24*F24)</x:f>
      </x:c>
      <x:c r="H24" s="58"/>
      <x:c r="I24" s="59" t="str">
        <x:f>IF(OR(G24="",H24=""),"",H24-G24)</x:f>
      </x:c>
      <x:c r="J24" s="44" t="str">
        <x:v>Chưa bắt đầu</x:v>
      </x:c>
      <x:c r="K24" s="44" t="str"/>
    </x:row>
    <x:row r="25" ht="34" customHeight="1">
      <x:c r="A25" s="2"/>
      <x:c r="B25" s="31" t="str">
        <x:v>Vận hành</x:v>
      </x:c>
      <x:c r="C25" s="31" t="str">
        <x:v>In ấn/check-in/bộ đàm/vật tư</x:v>
      </x:c>
      <x:c r="D25" s="31" t="str">
        <x:v>gói</x:v>
      </x:c>
      <x:c r="E25" s="57"/>
      <x:c r="F25" s="58"/>
      <x:c r="G25" s="59" t="str">
        <x:f>IF(OR(E25="",F25=""),"",E25*F25)</x:f>
      </x:c>
      <x:c r="H25" s="58"/>
      <x:c r="I25" s="59" t="str">
        <x:f>IF(OR(G25="",H25=""),"",H25-G25)</x:f>
      </x:c>
      <x:c r="J25" s="44" t="str">
        <x:v>Chưa bắt đầu</x:v>
      </x:c>
      <x:c r="K25" s="44" t="str"/>
    </x:row>
    <x:row r="26" ht="34" customHeight="1">
      <x:c r="A26" s="2"/>
      <x:c r="B26" s="31" t="str">
        <x:v>Khác</x:v>
      </x:c>
      <x:c r="C26" s="31" t="str">
        <x:v>Bảo hiểm, giấy phép hoặc phí phát sinh dự kiến</x:v>
      </x:c>
      <x:c r="D26" s="31" t="str">
        <x:v>gói</x:v>
      </x:c>
      <x:c r="E26" s="57"/>
      <x:c r="F26" s="58"/>
      <x:c r="G26" s="59" t="str">
        <x:f>IF(OR(E26="",F26=""),"",E26*F26)</x:f>
      </x:c>
      <x:c r="H26" s="58"/>
      <x:c r="I26" s="59" t="str">
        <x:f>IF(OR(G26="",H26=""),"",H26-G26)</x:f>
      </x:c>
      <x:c r="J26" s="44" t="str">
        <x:v>Chưa bắt đầu</x:v>
      </x:c>
      <x:c r="K26" s="44" t="str"/>
    </x:row>
    <x:row r="27" ht="34" customHeight="1">
      <x:c r="A27" s="2"/>
      <x:c r="B27" s="31" t="str">
        <x:v>Khác</x:v>
      </x:c>
      <x:c r="C27" s="31" t="str">
        <x:v>Hạng mục bổ sung 1</x:v>
      </x:c>
      <x:c r="D27" s="31" t="str"/>
      <x:c r="E27" s="57"/>
      <x:c r="F27" s="58"/>
      <x:c r="G27" s="59" t="str">
        <x:f>IF(OR(E27="",F27=""),"",E27*F27)</x:f>
      </x:c>
      <x:c r="H27" s="58"/>
      <x:c r="I27" s="59" t="str">
        <x:f>IF(OR(G27="",H27=""),"",H27-G27)</x:f>
      </x:c>
      <x:c r="J27" s="44" t="str">
        <x:v>Chưa bắt đầu</x:v>
      </x:c>
      <x:c r="K27" s="44" t="str"/>
    </x:row>
    <x:row r="28" ht="34" customHeight="1">
      <x:c r="A28" s="2"/>
      <x:c r="B28" s="31" t="str">
        <x:v>Khác</x:v>
      </x:c>
      <x:c r="C28" s="31" t="str">
        <x:v>Hạng mục bổ sung 2</x:v>
      </x:c>
      <x:c r="D28" s="31" t="str"/>
      <x:c r="E28" s="57"/>
      <x:c r="F28" s="58"/>
      <x:c r="G28" s="59" t="str">
        <x:f>IF(OR(E28="",F28=""),"",E28*F28)</x:f>
      </x:c>
      <x:c r="H28" s="58"/>
      <x:c r="I28" s="59" t="str">
        <x:f>IF(OR(G28="",H28=""),"",H28-G28)</x:f>
      </x:c>
      <x:c r="J28" s="44" t="str">
        <x:v>Chưa bắt đầu</x:v>
      </x:c>
      <x:c r="K28" s="44" t="str"/>
    </x:row>
    <x:row r="29" ht="34" customHeight="1">
      <x:c r="A29" s="2"/>
      <x:c r="B29" s="31" t="str">
        <x:v>Khác</x:v>
      </x:c>
      <x:c r="C29" s="31" t="str">
        <x:v>Hạng mục bổ sung 3</x:v>
      </x:c>
      <x:c r="D29" s="31" t="str"/>
      <x:c r="E29" s="57"/>
      <x:c r="F29" s="58"/>
      <x:c r="G29" s="59" t="str">
        <x:f>IF(OR(E29="",F29=""),"",E29*F29)</x:f>
      </x:c>
      <x:c r="H29" s="58"/>
      <x:c r="I29" s="59" t="str">
        <x:f>IF(OR(G29="",H29=""),"",H29-G29)</x:f>
      </x:c>
      <x:c r="J29" s="44" t="str">
        <x:v>Chưa bắt đầu</x:v>
      </x:c>
      <x:c r="K29" s="44" t="str"/>
    </x:row>
    <x:row r="30" ht="34" customHeight="1">
      <x:c r="A30" s="2"/>
      <x:c r="B30" s="31" t="str">
        <x:v>Khác</x:v>
      </x:c>
      <x:c r="C30" s="31" t="str">
        <x:v>Hạng mục bổ sung 4</x:v>
      </x:c>
      <x:c r="D30" s="31" t="str"/>
      <x:c r="E30" s="57"/>
      <x:c r="F30" s="58"/>
      <x:c r="G30" s="59" t="str">
        <x:f>IF(OR(E30="",F30=""),"",E30*F30)</x:f>
      </x:c>
      <x:c r="H30" s="58"/>
      <x:c r="I30" s="59" t="str">
        <x:f>IF(OR(G30="",H30=""),"",H30-G30)</x:f>
      </x:c>
      <x:c r="J30" s="44" t="str">
        <x:v>Chưa bắt đầu</x:v>
      </x:c>
      <x:c r="K30" s="44" t="str"/>
    </x:row>
    <x:row r="31">
      <x:c r="A31" s="2"/>
      <x:c r="B31" s="46" t="str">
        <x:v>TỔNG</x:v>
      </x:c>
      <x:c r="C31" s="46"/>
      <x:c r="D31" s="46"/>
      <x:c r="E31" s="49"/>
      <x:c r="F31" s="49"/>
      <x:c r="G31" s="49" t="n">
        <x:f>SUM(G7:G30)</x:f>
        <x:v>0</x:v>
      </x:c>
      <x:c r="H31" s="49" t="n">
        <x:f>SUM(H7:H30)</x:f>
        <x:v>0</x:v>
      </x:c>
      <x:c r="I31" s="49" t="n">
        <x:f>H31-G31</x:f>
        <x:v>0</x:v>
      </x:c>
      <x:c r="J31" s="2"/>
      <x:c r="K31" s="2"/>
    </x:row>
    <x:row r="32">
      <x:c r="A32" s="2"/>
      <x:c r="B32" s="2"/>
      <x:c r="C32" s="2"/>
      <x:c r="D32" s="2"/>
      <x:c r="E32" s="2"/>
      <x:c r="F32" s="2"/>
      <x:c r="G32" s="2"/>
      <x:c r="H32" s="2"/>
      <x:c r="I32" s="2"/>
      <x:c r="J32" s="2"/>
      <x:c r="K32" s="2"/>
    </x:row>
    <x:row r="33">
      <x:c r="A33" s="2"/>
      <x:c r="B33" s="2"/>
      <x:c r="C33" s="2"/>
      <x:c r="D33" s="2"/>
      <x:c r="E33" s="2"/>
      <x:c r="F33" s="2"/>
      <x:c r="G33" s="2"/>
      <x:c r="H33" s="2"/>
      <x:c r="I33" s="2"/>
      <x:c r="J33" s="2"/>
      <x:c r="K33" s="2"/>
    </x:row>
    <x:row r="34">
      <x:c r="A34" s="2"/>
      <x:c r="B34" s="2"/>
      <x:c r="C34" s="2"/>
      <x:c r="D34" s="2"/>
      <x:c r="E34" s="2"/>
      <x:c r="F34" s="2"/>
      <x:c r="G34" s="2"/>
      <x:c r="H34" s="2"/>
      <x:c r="I34" s="2"/>
      <x:c r="J34" s="2"/>
      <x:c r="K34" s="2"/>
    </x:row>
    <x:row r="35">
      <x:c r="A35" s="2"/>
      <x:c r="B35" s="2"/>
      <x:c r="C35" s="2"/>
      <x:c r="D35" s="2"/>
      <x:c r="E35" s="2"/>
      <x:c r="F35" s="2"/>
      <x:c r="G35" s="2"/>
      <x:c r="H35" s="2"/>
      <x:c r="I35" s="2"/>
      <x:c r="J35" s="2"/>
      <x:c r="K35" s="2"/>
    </x:row>
    <x:row r="36">
      <x:c r="A36" s="2"/>
      <x:c r="B36" s="2"/>
      <x:c r="C36" s="2"/>
      <x:c r="D36" s="2"/>
      <x:c r="E36" s="2"/>
      <x:c r="F36" s="2"/>
      <x:c r="G36" s="2"/>
      <x:c r="H36" s="2"/>
      <x:c r="I36" s="2"/>
      <x:c r="J36" s="2"/>
      <x:c r="K36" s="2"/>
    </x:row>
  </x:sheetData>
  <x:mergeCells>
    <x:mergeCell ref="B2:K2"/>
    <x:mergeCell ref="B4:K4"/>
    <x:mergeCell ref="B31:F31"/>
  </x:mergeCells>
  <x:conditionalFormatting sqref="J7:J30">
    <x:cfRule type="containsText" dxfId="4" priority="1" operator="containsText" text="Hoàn thành"/>
    <x:cfRule type="containsText" dxfId="5" priority="2" operator="containsText" text="Đang làm"/>
    <x:cfRule type="containsText" dxfId="6" priority="3" operator="containsText" text="Chờ duyệt"/>
    <x:cfRule type="containsText" dxfId="7" priority="4" operator="containsText" text="Tạm dừng"/>
  </x:conditionalFormatting>
  <x:conditionalFormatting sqref="I7:I30">
    <x:cfRule type="cellIs" dxfId="8" priority="5" operator="greaterThan">
      <x:formula>0</x:formula>
    </x:cfRule>
    <x:cfRule type="cellIs" dxfId="9" priority="6" operator="lessThan">
      <x:formula>0</x:formula>
    </x:cfRule>
  </x:conditionalFormatting>
  <x:dataValidations count="1">
    <x:dataValidation type="list" sqref="J7:J30">
      <x:formula1>"Chưa bắt đầu,Đang làm,Chờ duyệt,Hoàn thành,Tạm dừng"</x:formula1>
    </x:dataValidation>
  </x:dataValidations>
  <x:pageMargins left="0.7" right="0.7" top="0.75" bottom="0.75" header="0.3" footer="0.3"/>
</x:worksheet>
</file>

<file path=xl/worksheets/sheet4.xml><?xml version="1.0" encoding="utf-8"?>
<x:worksheet xmlns:x="http://schemas.openxmlformats.org/spreadsheetml/2006/main">
  <x:sheetPr>
    <x:tabColor rgb="FF70AD47"/>
  </x:sheetPr>
  <x:sheetViews>
    <x:sheetView showGridLines="0" workbookViewId="0">
      <x:pane xSplit="2" ySplit="6" topLeftCell="C7" activePane="bottomRight" state="frozen"/>
    </x:sheetView>
  </x:sheetViews>
  <x:sheetFormatPr defaultRowHeight="15"/>
  <x:cols>
    <x:col min="2" max="2" width="6" hidden="0" customWidth="1"/>
    <x:col min="3" max="3" width="16" hidden="0" customWidth="1"/>
    <x:col min="4" max="4" width="48" hidden="0" customWidth="1"/>
    <x:col min="5" max="5" width="19" hidden="0" customWidth="1"/>
    <x:col min="6" max="6" width="13" hidden="0" customWidth="1"/>
    <x:col min="7" max="7" width="15" hidden="0" customWidth="1"/>
    <x:col min="8" max="8" width="25" hidden="0" customWidth="1"/>
    <x:col min="9" max="9" width="28" hidden="0" customWidth="1"/>
  </x:cols>
  <x:sheetData>
    <x:row r="1">
      <x:c r="A1" s="2"/>
      <x:c r="B1" s="2"/>
      <x:c r="C1" s="2"/>
      <x:c r="D1" s="2"/>
      <x:c r="E1" s="2"/>
      <x:c r="F1" s="2"/>
      <x:c r="G1" s="2"/>
      <x:c r="H1" s="2"/>
      <x:c r="I1" s="2"/>
    </x:row>
    <x:row r="2" ht="28" customHeight="1">
      <x:c r="A2" s="2"/>
      <x:c r="B2" s="3" t="str">
        <x:v>CHECKLIST TRƯỚC, TRONG VÀ SAU YEAR END PARTY</x:v>
      </x:c>
      <x:c r="C2" s="3"/>
      <x:c r="D2" s="3"/>
      <x:c r="E2" s="3"/>
      <x:c r="F2" s="3"/>
      <x:c r="G2" s="3"/>
      <x:c r="H2" s="3"/>
      <x:c r="I2" s="3"/>
    </x:row>
    <x:row r="3">
      <x:c r="A3" s="2"/>
      <x:c r="B3" s="4"/>
      <x:c r="C3" s="4"/>
      <x:c r="D3" s="4"/>
      <x:c r="E3" s="4"/>
      <x:c r="F3" s="4"/>
      <x:c r="G3" s="4"/>
      <x:c r="H3" s="4"/>
      <x:c r="I3" s="4"/>
    </x:row>
    <x:row r="4">
      <x:c r="A4" s="2"/>
      <x:c r="B4" s="6" t="str">
        <x:v>Chỉ đánh dấu Hoàn thành khi đã có người chịu trách nhiệm và bằng chứng xác nhận tương ứng.</x:v>
      </x:c>
      <x:c r="C4" s="6"/>
      <x:c r="D4" s="6"/>
      <x:c r="E4" s="6"/>
      <x:c r="F4" s="6"/>
      <x:c r="G4" s="6"/>
      <x:c r="H4" s="6"/>
      <x:c r="I4" s="6"/>
    </x:row>
    <x:row r="5">
      <x:c r="A5" s="2"/>
      <x:c r="B5" s="2"/>
      <x:c r="C5" s="2"/>
      <x:c r="D5" s="2"/>
      <x:c r="E5" s="2"/>
      <x:c r="F5" s="2"/>
      <x:c r="G5" s="2"/>
      <x:c r="H5" s="2"/>
      <x:c r="I5" s="2"/>
    </x:row>
    <x:row r="6">
      <x:c r="A6" s="2"/>
      <x:c r="B6" s="37" t="str">
        <x:v>STT</x:v>
      </x:c>
      <x:c r="C6" s="37" t="str">
        <x:v>Giai đoạn</x:v>
      </x:c>
      <x:c r="D6" s="37" t="str">
        <x:v>Hạng mục kiểm tra</x:v>
      </x:c>
      <x:c r="E6" s="37" t="str">
        <x:v>Phụ trách</x:v>
      </x:c>
      <x:c r="F6" s="37" t="str">
        <x:v>Hạn chót</x:v>
      </x:c>
      <x:c r="G6" s="37" t="str">
        <x:v>Trạng thái</x:v>
      </x:c>
      <x:c r="H6" s="37" t="str">
        <x:v>Bằng chứng/link</x:v>
      </x:c>
      <x:c r="I6" s="37" t="str">
        <x:v>Ghi chú</x:v>
      </x:c>
    </x:row>
    <x:row r="7" ht="36" customHeight="1">
      <x:c r="A7" s="2"/>
      <x:c r="B7" s="30" t="n">
        <x:v>1</x:v>
      </x:c>
      <x:c r="C7" s="30" t="str">
        <x:v>Trước sự kiện</x:v>
      </x:c>
      <x:c r="D7" s="30" t="str">
        <x:v>Mục tiêu chương trình và tiêu chí thành công đã được duyệt</x:v>
      </x:c>
      <x:c r="E7" s="42" t="str"/>
      <x:c r="F7" s="62"/>
      <x:c r="G7" s="30" t="str">
        <x:v>Chưa bắt đầu</x:v>
      </x:c>
      <x:c r="H7" s="42" t="str"/>
      <x:c r="I7" s="42" t="str"/>
    </x:row>
    <x:row r="8" ht="36" customHeight="1">
      <x:c r="A8" s="2"/>
      <x:c r="B8" s="31" t="n">
        <x:v>2</x:v>
      </x:c>
      <x:c r="C8" s="31" t="str">
        <x:v>Trước sự kiện</x:v>
      </x:c>
      <x:c r="D8" s="31" t="str">
        <x:v>Số khách, đối tượng tham dự và yêu cầu đặc biệt đã xác nhận</x:v>
      </x:c>
      <x:c r="E8" s="44" t="str"/>
      <x:c r="F8" s="63"/>
      <x:c r="G8" s="31" t="str">
        <x:v>Chưa bắt đầu</x:v>
      </x:c>
      <x:c r="H8" s="44" t="str"/>
      <x:c r="I8" s="44" t="str"/>
    </x:row>
    <x:row r="9" ht="36" customHeight="1">
      <x:c r="A9" s="2"/>
      <x:c r="B9" s="31" t="n">
        <x:v>3</x:v>
      </x:c>
      <x:c r="C9" s="31" t="str">
        <x:v>Trước sự kiện</x:v>
      </x:c>
      <x:c r="D9" s="31" t="str">
        <x:v>Ngân sách mục tiêu, dự phòng và người duyệt đã xác định</x:v>
      </x:c>
      <x:c r="E9" s="44" t="str"/>
      <x:c r="F9" s="63"/>
      <x:c r="G9" s="31" t="str">
        <x:v>Chưa bắt đầu</x:v>
      </x:c>
      <x:c r="H9" s="44" t="str"/>
      <x:c r="I9" s="44" t="str"/>
    </x:row>
    <x:row r="10" ht="36" customHeight="1">
      <x:c r="A10" s="2"/>
      <x:c r="B10" s="31" t="n">
        <x:v>4</x:v>
      </x:c>
      <x:c r="C10" s="31" t="str">
        <x:v>Trước sự kiện</x:v>
      </x:c>
      <x:c r="D10" s="31" t="str">
        <x:v>Địa điểm đáp ứng sức chứa, giao thông, bãi xe và giờ vận hành</x:v>
      </x:c>
      <x:c r="E10" s="44" t="str"/>
      <x:c r="F10" s="63"/>
      <x:c r="G10" s="31" t="str">
        <x:v>Chưa bắt đầu</x:v>
      </x:c>
      <x:c r="H10" s="44" t="str"/>
      <x:c r="I10" s="44" t="str"/>
    </x:row>
    <x:row r="11" ht="36" customHeight="1">
      <x:c r="A11" s="2"/>
      <x:c r="B11" s="31" t="n">
        <x:v>5</x:v>
      </x:c>
      <x:c r="C11" s="31" t="str">
        <x:v>Trước sự kiện</x:v>
      </x:c>
      <x:c r="D11" s="31" t="str">
        <x:v>Hợp đồng ghi rõ phạm vi, mốc duyệt, phát sinh và nghiệm thu</x:v>
      </x:c>
      <x:c r="E11" s="44" t="str"/>
      <x:c r="F11" s="63"/>
      <x:c r="G11" s="31" t="str">
        <x:v>Chưa bắt đầu</x:v>
      </x:c>
      <x:c r="H11" s="44" t="str"/>
      <x:c r="I11" s="44" t="str"/>
    </x:row>
    <x:row r="12" ht="36" customHeight="1">
      <x:c r="A12" s="2"/>
      <x:c r="B12" s="31" t="n">
        <x:v>6</x:v>
      </x:c>
      <x:c r="C12" s="31" t="str">
        <x:v>Trước sự kiện</x:v>
      </x:c>
      <x:c r="D12" s="31" t="str">
        <x:v>Concept và key visual đã duyệt đúng tên/năm/thương hiệu</x:v>
      </x:c>
      <x:c r="E12" s="44" t="str"/>
      <x:c r="F12" s="63"/>
      <x:c r="G12" s="31" t="str">
        <x:v>Chưa bắt đầu</x:v>
      </x:c>
      <x:c r="H12" s="44" t="str"/>
      <x:c r="I12" s="44" t="str"/>
    </x:row>
    <x:row r="13" ht="36" customHeight="1">
      <x:c r="A13" s="2"/>
      <x:c r="B13" s="31" t="n">
        <x:v>7</x:v>
      </x:c>
      <x:c r="C13" s="31" t="str">
        <x:v>Trước sự kiện</x:v>
      </x:c>
      <x:c r="D13" s="31" t="str">
        <x:v>Thông báo, RSVP và lịch nhắc khách đã gửi</x:v>
      </x:c>
      <x:c r="E13" s="44" t="str"/>
      <x:c r="F13" s="63"/>
      <x:c r="G13" s="31" t="str">
        <x:v>Chưa bắt đầu</x:v>
      </x:c>
      <x:c r="H13" s="44" t="str"/>
      <x:c r="I13" s="44" t="str"/>
    </x:row>
    <x:row r="14" ht="36" customHeight="1">
      <x:c r="A14" s="2"/>
      <x:c r="B14" s="31" t="n">
        <x:v>8</x:v>
      </x:c>
      <x:c r="C14" s="31" t="str">
        <x:v>Trước sự kiện</x:v>
      </x:c>
      <x:c r="D14" s="31" t="str">
        <x:v>Menu, đồ uống, dị ứng và suất ăn đặc biệt đã chốt</x:v>
      </x:c>
      <x:c r="E14" s="44" t="str"/>
      <x:c r="F14" s="63"/>
      <x:c r="G14" s="31" t="str">
        <x:v>Chưa bắt đầu</x:v>
      </x:c>
      <x:c r="H14" s="44" t="str"/>
      <x:c r="I14" s="44" t="str"/>
    </x:row>
    <x:row r="15" ht="36" customHeight="1">
      <x:c r="A15" s="2"/>
      <x:c r="B15" s="31" t="n">
        <x:v>9</x:v>
      </x:c>
      <x:c r="C15" s="31" t="str">
        <x:v>Trước sự kiện</x:v>
      </x:c>
      <x:c r="D15" s="31" t="str">
        <x:v>Danh sách vinh danh, giải thưởng và quà đã duyệt</x:v>
      </x:c>
      <x:c r="E15" s="44" t="str"/>
      <x:c r="F15" s="63"/>
      <x:c r="G15" s="31" t="str">
        <x:v>Chưa bắt đầu</x:v>
      </x:c>
      <x:c r="H15" s="44" t="str"/>
      <x:c r="I15" s="44" t="str"/>
    </x:row>
    <x:row r="16" ht="36" customHeight="1">
      <x:c r="A16" s="2"/>
      <x:c r="B16" s="31" t="n">
        <x:v>10</x:v>
      </x:c>
      <x:c r="C16" s="31" t="str">
        <x:v>Trước sự kiện</x:v>
      </x:c>
      <x:c r="D16" s="31" t="str">
        <x:v>Kịch bản, lời dẫn, tên và chức danh đã kiểm tra</x:v>
      </x:c>
      <x:c r="E16" s="44" t="str"/>
      <x:c r="F16" s="63"/>
      <x:c r="G16" s="31" t="str">
        <x:v>Chưa bắt đầu</x:v>
      </x:c>
      <x:c r="H16" s="44" t="str"/>
      <x:c r="I16" s="44" t="str"/>
    </x:row>
    <x:row r="17" ht="36" customHeight="1">
      <x:c r="A17" s="2"/>
      <x:c r="B17" s="31" t="n">
        <x:v>11</x:v>
      </x:c>
      <x:c r="C17" s="31" t="str">
        <x:v>Trước sự kiện</x:v>
      </x:c>
      <x:c r="D17" s="31" t="str">
        <x:v>File trình chiếu/video/nhạc đã đúng phiên bản cuối</x:v>
      </x:c>
      <x:c r="E17" s="44" t="str"/>
      <x:c r="F17" s="63"/>
      <x:c r="G17" s="31" t="str">
        <x:v>Chưa bắt đầu</x:v>
      </x:c>
      <x:c r="H17" s="44" t="str"/>
      <x:c r="I17" s="44" t="str"/>
    </x:row>
    <x:row r="18" ht="36" customHeight="1">
      <x:c r="A18" s="2"/>
      <x:c r="B18" s="31" t="n">
        <x:v>12</x:v>
      </x:c>
      <x:c r="C18" s="31" t="str">
        <x:v>Trước sự kiện</x:v>
      </x:c>
      <x:c r="D18" s="31" t="str">
        <x:v>Sơ đồ chỗ ngồi và luồng check-in đã chốt</x:v>
      </x:c>
      <x:c r="E18" s="44" t="str"/>
      <x:c r="F18" s="63"/>
      <x:c r="G18" s="31" t="str">
        <x:v>Chưa bắt đầu</x:v>
      </x:c>
      <x:c r="H18" s="44" t="str"/>
      <x:c r="I18" s="44" t="str"/>
    </x:row>
    <x:row r="19" ht="36" customHeight="1">
      <x:c r="A19" s="2"/>
      <x:c r="B19" s="31" t="n">
        <x:v>13</x:v>
      </x:c>
      <x:c r="C19" s="31" t="str">
        <x:v>Trước sự kiện</x:v>
      </x:c>
      <x:c r="D19" s="31" t="str">
        <x:v>Phân công BTC và danh bạ đầu mối đã chia sẻ</x:v>
      </x:c>
      <x:c r="E19" s="44" t="str"/>
      <x:c r="F19" s="63"/>
      <x:c r="G19" s="31" t="str">
        <x:v>Chưa bắt đầu</x:v>
      </x:c>
      <x:c r="H19" s="44" t="str"/>
      <x:c r="I19" s="44" t="str"/>
    </x:row>
    <x:row r="20" ht="36" customHeight="1">
      <x:c r="A20" s="2"/>
      <x:c r="B20" s="31" t="n">
        <x:v>14</x:v>
      </x:c>
      <x:c r="C20" s="31" t="str">
        <x:v>Trước sự kiện</x:v>
      </x:c>
      <x:c r="D20" s="31" t="str">
        <x:v>Phương án mất điện, mưa, chậm giờ và khách tăng đã có</x:v>
      </x:c>
      <x:c r="E20" s="44" t="str"/>
      <x:c r="F20" s="63"/>
      <x:c r="G20" s="31" t="str">
        <x:v>Chưa bắt đầu</x:v>
      </x:c>
      <x:c r="H20" s="44" t="str"/>
      <x:c r="I20" s="44" t="str"/>
    </x:row>
    <x:row r="21" ht="36" customHeight="1">
      <x:c r="A21" s="2"/>
      <x:c r="B21" s="31" t="n">
        <x:v>15</x:v>
      </x:c>
      <x:c r="C21" s="31" t="str">
        <x:v>Trước sự kiện</x:v>
      </x:c>
      <x:c r="D21" s="31" t="str">
        <x:v>Tổng duyệt MC, kỹ thuật, trao giải và video đã hoàn tất</x:v>
      </x:c>
      <x:c r="E21" s="44" t="str"/>
      <x:c r="F21" s="63"/>
      <x:c r="G21" s="31" t="str">
        <x:v>Chưa bắt đầu</x:v>
      </x:c>
      <x:c r="H21" s="44" t="str"/>
      <x:c r="I21" s="44" t="str"/>
    </x:row>
    <x:row r="22" ht="36" customHeight="1">
      <x:c r="A22" s="2"/>
      <x:c r="B22" s="31" t="n">
        <x:v>16</x:v>
      </x:c>
      <x:c r="C22" s="31" t="str">
        <x:v>Trong sự kiện</x:v>
      </x:c>
      <x:c r="D22" s="31" t="str">
        <x:v>Mặt bằng, sân khấu, âm thanh, ánh sáng và điện đã nghiệm thu</x:v>
      </x:c>
      <x:c r="E22" s="44" t="str"/>
      <x:c r="F22" s="63"/>
      <x:c r="G22" s="31" t="str">
        <x:v>Chưa bắt đầu</x:v>
      </x:c>
      <x:c r="H22" s="44" t="str"/>
      <x:c r="I22" s="44" t="str"/>
    </x:row>
    <x:row r="23" ht="36" customHeight="1">
      <x:c r="A23" s="2"/>
      <x:c r="B23" s="31" t="n">
        <x:v>17</x:v>
      </x:c>
      <x:c r="C23" s="31" t="str">
        <x:v>Trong sự kiện</x:v>
      </x:c>
      <x:c r="D23" s="31" t="str">
        <x:v>Bàn check-in, biển chỉ dẫn, danh sách khách và quà đã sẵn sàng</x:v>
      </x:c>
      <x:c r="E23" s="44" t="str"/>
      <x:c r="F23" s="63"/>
      <x:c r="G23" s="31" t="str">
        <x:v>Chưa bắt đầu</x:v>
      </x:c>
      <x:c r="H23" s="44" t="str"/>
      <x:c r="I23" s="44" t="str"/>
    </x:row>
    <x:row r="24" ht="36" customHeight="1">
      <x:c r="A24" s="2"/>
      <x:c r="B24" s="31" t="n">
        <x:v>18</x:v>
      </x:c>
      <x:c r="C24" s="31" t="str">
        <x:v>Trong sự kiện</x:v>
      </x:c>
      <x:c r="D24" s="31" t="str">
        <x:v>MC/điều hành đang dùng đúng run sheet đã duyệt</x:v>
      </x:c>
      <x:c r="E24" s="44" t="str"/>
      <x:c r="F24" s="63"/>
      <x:c r="G24" s="31" t="str">
        <x:v>Chưa bắt đầu</x:v>
      </x:c>
      <x:c r="H24" s="44" t="str"/>
      <x:c r="I24" s="44" t="str"/>
    </x:row>
    <x:row r="25" ht="36" customHeight="1">
      <x:c r="A25" s="2"/>
      <x:c r="B25" s="31" t="n">
        <x:v>19</x:v>
      </x:c>
      <x:c r="C25" s="31" t="str">
        <x:v>Trong sự kiện</x:v>
      </x:c>
      <x:c r="D25" s="31" t="str">
        <x:v>Người phụ trách theo dõi số khách và suất ăn thực tế</x:v>
      </x:c>
      <x:c r="E25" s="44" t="str"/>
      <x:c r="F25" s="63"/>
      <x:c r="G25" s="31" t="str">
        <x:v>Chưa bắt đầu</x:v>
      </x:c>
      <x:c r="H25" s="44" t="str"/>
      <x:c r="I25" s="44" t="str"/>
    </x:row>
    <x:row r="26" ht="36" customHeight="1">
      <x:c r="A26" s="2"/>
      <x:c r="B26" s="31" t="n">
        <x:v>20</x:v>
      </x:c>
      <x:c r="C26" s="31" t="str">
        <x:v>Trong sự kiện</x:v>
      </x:c>
      <x:c r="D26" s="31" t="str">
        <x:v>Cue phát biểu, vinh danh, video và bốc thăm đã kiểm lần cuối</x:v>
      </x:c>
      <x:c r="E26" s="44" t="str"/>
      <x:c r="F26" s="63"/>
      <x:c r="G26" s="31" t="str">
        <x:v>Chưa bắt đầu</x:v>
      </x:c>
      <x:c r="H26" s="44" t="str"/>
      <x:c r="I26" s="44" t="str"/>
    </x:row>
    <x:row r="27" ht="36" customHeight="1">
      <x:c r="A27" s="2"/>
      <x:c r="B27" s="31" t="n">
        <x:v>21</x:v>
      </x:c>
      <x:c r="C27" s="31" t="str">
        <x:v>Trong sự kiện</x:v>
      </x:c>
      <x:c r="D27" s="31" t="str">
        <x:v>Mọi thay đổi được ghi nhận và có người duyệt</x:v>
      </x:c>
      <x:c r="E27" s="44" t="str"/>
      <x:c r="F27" s="63"/>
      <x:c r="G27" s="31" t="str">
        <x:v>Chưa bắt đầu</x:v>
      </x:c>
      <x:c r="H27" s="44" t="str"/>
      <x:c r="I27" s="44" t="str"/>
    </x:row>
    <x:row r="28" ht="36" customHeight="1">
      <x:c r="A28" s="2"/>
      <x:c r="B28" s="31" t="n">
        <x:v>22</x:v>
      </x:c>
      <x:c r="C28" s="31" t="str">
        <x:v>Trong sự kiện</x:v>
      </x:c>
      <x:c r="D28" s="31" t="str">
        <x:v>Media bám shot list và mốc bàn giao</x:v>
      </x:c>
      <x:c r="E28" s="44" t="str"/>
      <x:c r="F28" s="63"/>
      <x:c r="G28" s="31" t="str">
        <x:v>Chưa bắt đầu</x:v>
      </x:c>
      <x:c r="H28" s="44" t="str"/>
      <x:c r="I28" s="44" t="str"/>
    </x:row>
    <x:row r="29" ht="36" customHeight="1">
      <x:c r="A29" s="2"/>
      <x:c r="B29" s="31" t="n">
        <x:v>23</x:v>
      </x:c>
      <x:c r="C29" s="31" t="str">
        <x:v>Trong sự kiện</x:v>
      </x:c>
      <x:c r="D29" s="31" t="str">
        <x:v>Quà, tài sản và vật tư còn lại được bàn giao</x:v>
      </x:c>
      <x:c r="E29" s="44" t="str"/>
      <x:c r="F29" s="63"/>
      <x:c r="G29" s="31" t="str">
        <x:v>Chưa bắt đầu</x:v>
      </x:c>
      <x:c r="H29" s="44" t="str"/>
      <x:c r="I29" s="44" t="str"/>
    </x:row>
    <x:row r="30" ht="36" customHeight="1">
      <x:c r="A30" s="2"/>
      <x:c r="B30" s="31" t="n">
        <x:v>24</x:v>
      </x:c>
      <x:c r="C30" s="31" t="str">
        <x:v>Sau sự kiện</x:v>
      </x:c>
      <x:c r="D30" s="31" t="str">
        <x:v>Số khách thực tế và phát sinh đã đối chiếu</x:v>
      </x:c>
      <x:c r="E30" s="44" t="str"/>
      <x:c r="F30" s="63"/>
      <x:c r="G30" s="31" t="str">
        <x:v>Chưa bắt đầu</x:v>
      </x:c>
      <x:c r="H30" s="44" t="str"/>
      <x:c r="I30" s="44" t="str"/>
    </x:row>
    <x:row r="31" ht="36" customHeight="1">
      <x:c r="A31" s="2"/>
      <x:c r="B31" s="31" t="n">
        <x:v>25</x:v>
      </x:c>
      <x:c r="C31" s="31" t="str">
        <x:v>Sau sự kiện</x:v>
      </x:c>
      <x:c r="D31" s="31" t="str">
        <x:v>Ảnh/video đúng phạm vi đã nhận và lưu trữ</x:v>
      </x:c>
      <x:c r="E31" s="44" t="str"/>
      <x:c r="F31" s="63"/>
      <x:c r="G31" s="31" t="str">
        <x:v>Chưa bắt đầu</x:v>
      </x:c>
      <x:c r="H31" s="44" t="str"/>
      <x:c r="I31" s="44" t="str"/>
    </x:row>
    <x:row r="32" ht="36" customHeight="1">
      <x:c r="A32" s="2"/>
      <x:c r="B32" s="31" t="n">
        <x:v>26</x:v>
      </x:c>
      <x:c r="C32" s="31" t="str">
        <x:v>Sau sự kiện</x:v>
      </x:c>
      <x:c r="D32" s="31" t="str">
        <x:v>Khảo sát phản hồi đã gửi và tổng hợp</x:v>
      </x:c>
      <x:c r="E32" s="44" t="str"/>
      <x:c r="F32" s="63"/>
      <x:c r="G32" s="31" t="str">
        <x:v>Chưa bắt đầu</x:v>
      </x:c>
      <x:c r="H32" s="44" t="str"/>
      <x:c r="I32" s="44" t="str"/>
    </x:row>
    <x:row r="33" ht="36" customHeight="1">
      <x:c r="A33" s="2"/>
      <x:c r="B33" s="31" t="n">
        <x:v>27</x:v>
      </x:c>
      <x:c r="C33" s="31" t="str">
        <x:v>Sau sự kiện</x:v>
      </x:c>
      <x:c r="D33" s="31" t="str">
        <x:v>Biên bản nghiệm thu và hóa đơn đã kiểm tra</x:v>
      </x:c>
      <x:c r="E33" s="44" t="str"/>
      <x:c r="F33" s="63"/>
      <x:c r="G33" s="31" t="str">
        <x:v>Chưa bắt đầu</x:v>
      </x:c>
      <x:c r="H33" s="44" t="str"/>
      <x:c r="I33" s="44" t="str"/>
    </x:row>
    <x:row r="34" ht="36" customHeight="1">
      <x:c r="A34" s="2"/>
      <x:c r="B34" s="31" t="n">
        <x:v>28</x:v>
      </x:c>
      <x:c r="C34" s="31" t="str">
        <x:v>Sau sự kiện</x:v>
      </x:c>
      <x:c r="D34" s="31" t="str">
        <x:v>Báo cáo kết quả so với mục tiêu đã hoàn thành</x:v>
      </x:c>
      <x:c r="E34" s="44" t="str"/>
      <x:c r="F34" s="63"/>
      <x:c r="G34" s="31" t="str">
        <x:v>Chưa bắt đầu</x:v>
      </x:c>
      <x:c r="H34" s="44" t="str"/>
      <x:c r="I34" s="44" t="str"/>
    </x:row>
    <x:row r="35" ht="36" customHeight="1">
      <x:c r="A35" s="2"/>
      <x:c r="B35" s="31" t="n">
        <x:v>29</x:v>
      </x:c>
      <x:c r="C35" s="31" t="str">
        <x:v>Sau sự kiện</x:v>
      </x:c>
      <x:c r="D35" s="31" t="str">
        <x:v>Các vấn đề và bài học đã giao người xử lý</x:v>
      </x:c>
      <x:c r="E35" s="44" t="str"/>
      <x:c r="F35" s="63"/>
      <x:c r="G35" s="31" t="str">
        <x:v>Chưa bắt đầu</x:v>
      </x:c>
      <x:c r="H35" s="44" t="str"/>
      <x:c r="I35" s="44" t="str"/>
    </x:row>
    <x:row r="36" ht="36" customHeight="1">
      <x:c r="A36" s="2"/>
      <x:c r="B36" s="31" t="n">
        <x:v>30</x:v>
      </x:c>
      <x:c r="C36" s="31" t="str">
        <x:v>Sau sự kiện</x:v>
      </x:c>
      <x:c r="D36" s="31" t="str">
        <x:v>Nội dung truyền thông sau sự kiện đã được duyệt quyền sử dụng</x:v>
      </x:c>
      <x:c r="E36" s="44" t="str"/>
      <x:c r="F36" s="63"/>
      <x:c r="G36" s="31" t="str">
        <x:v>Chưa bắt đầu</x:v>
      </x:c>
      <x:c r="H36" s="44" t="str"/>
      <x:c r="I36" s="44" t="str"/>
    </x:row>
    <x:row r="37">
      <x:c r="A37" s="2"/>
      <x:c r="B37" s="2"/>
      <x:c r="C37" s="2"/>
      <x:c r="D37" s="2"/>
      <x:c r="E37" s="2"/>
      <x:c r="F37" s="2"/>
      <x:c r="G37" s="2"/>
      <x:c r="H37" s="2"/>
      <x:c r="I37" s="2"/>
    </x:row>
    <x:row r="38">
      <x:c r="A38" s="2"/>
      <x:c r="B38" s="2"/>
      <x:c r="C38" s="2"/>
      <x:c r="D38" s="2"/>
      <x:c r="E38" s="2"/>
      <x:c r="F38" s="2"/>
      <x:c r="G38" s="2"/>
      <x:c r="H38" s="2"/>
      <x:c r="I38" s="2"/>
    </x:row>
    <x:row r="39">
      <x:c r="A39" s="2"/>
      <x:c r="B39" s="2"/>
      <x:c r="C39" s="2"/>
      <x:c r="D39" s="2"/>
      <x:c r="E39" s="2"/>
      <x:c r="F39" s="2"/>
      <x:c r="G39" s="2"/>
      <x:c r="H39" s="2"/>
      <x:c r="I39" s="2"/>
    </x:row>
    <x:row r="40">
      <x:c r="A40" s="2"/>
      <x:c r="B40" s="2"/>
      <x:c r="C40" s="2"/>
      <x:c r="D40" s="2"/>
      <x:c r="E40" s="2"/>
      <x:c r="F40" s="2"/>
      <x:c r="G40" s="2"/>
      <x:c r="H40" s="2"/>
      <x:c r="I40" s="2"/>
    </x:row>
    <x:row r="41">
      <x:c r="A41" s="2"/>
      <x:c r="B41" s="2"/>
      <x:c r="C41" s="2"/>
      <x:c r="D41" s="2"/>
      <x:c r="E41" s="2"/>
      <x:c r="F41" s="2"/>
      <x:c r="G41" s="2"/>
      <x:c r="H41" s="2"/>
      <x:c r="I41" s="2"/>
    </x:row>
    <x:row r="42">
      <x:c r="A42" s="2"/>
      <x:c r="B42" s="2"/>
      <x:c r="C42" s="2"/>
      <x:c r="D42" s="2"/>
      <x:c r="E42" s="2"/>
      <x:c r="F42" s="2"/>
      <x:c r="G42" s="2"/>
      <x:c r="H42" s="2"/>
      <x:c r="I42" s="2"/>
    </x:row>
    <x:row r="43">
      <x:c r="A43" s="2"/>
      <x:c r="B43" s="2"/>
      <x:c r="C43" s="2"/>
      <x:c r="D43" s="2"/>
      <x:c r="E43" s="2"/>
      <x:c r="F43" s="2"/>
      <x:c r="G43" s="2"/>
      <x:c r="H43" s="2"/>
      <x:c r="I43" s="2"/>
    </x:row>
    <x:row r="44">
      <x:c r="A44" s="2"/>
      <x:c r="B44" s="2"/>
      <x:c r="C44" s="2"/>
      <x:c r="D44" s="2"/>
      <x:c r="E44" s="2"/>
      <x:c r="F44" s="2"/>
      <x:c r="G44" s="2"/>
      <x:c r="H44" s="2"/>
      <x:c r="I44" s="2"/>
    </x:row>
    <x:row r="45">
      <x:c r="A45" s="2"/>
      <x:c r="B45" s="2"/>
      <x:c r="C45" s="2"/>
      <x:c r="D45" s="2"/>
      <x:c r="E45" s="2"/>
      <x:c r="F45" s="2"/>
      <x:c r="G45" s="2"/>
      <x:c r="H45" s="2"/>
      <x:c r="I45" s="2"/>
    </x:row>
    <x:row r="46">
      <x:c r="A46" s="2"/>
      <x:c r="B46" s="2"/>
      <x:c r="C46" s="2"/>
      <x:c r="D46" s="2"/>
      <x:c r="E46" s="2"/>
      <x:c r="F46" s="2"/>
      <x:c r="G46" s="2"/>
      <x:c r="H46" s="2"/>
      <x:c r="I46" s="2"/>
    </x:row>
    <x:row r="47">
      <x:c r="A47" s="2"/>
      <x:c r="B47" s="2"/>
      <x:c r="C47" s="2"/>
      <x:c r="D47" s="2"/>
      <x:c r="E47" s="2"/>
      <x:c r="F47" s="2"/>
      <x:c r="G47" s="2"/>
      <x:c r="H47" s="2"/>
      <x:c r="I47" s="2"/>
    </x:row>
    <x:row r="48">
      <x:c r="A48" s="2"/>
      <x:c r="B48" s="2"/>
      <x:c r="C48" s="2"/>
      <x:c r="D48" s="2"/>
      <x:c r="E48" s="2"/>
      <x:c r="F48" s="2"/>
      <x:c r="G48" s="2"/>
      <x:c r="H48" s="2"/>
      <x:c r="I48" s="2"/>
    </x:row>
  </x:sheetData>
  <x:mergeCells>
    <x:mergeCell ref="B2:I2"/>
    <x:mergeCell ref="B4:I4"/>
  </x:mergeCells>
  <x:conditionalFormatting sqref="G7:G36">
    <x:cfRule type="containsText" dxfId="10" priority="1" operator="containsText" text="Hoàn thành"/>
    <x:cfRule type="containsText" dxfId="11" priority="2" operator="containsText" text="Đang làm"/>
    <x:cfRule type="containsText" dxfId="12" priority="3" operator="containsText" text="Chờ duyệt"/>
    <x:cfRule type="containsText" dxfId="13" priority="4" operator="containsText" text="Tạm dừng"/>
  </x:conditionalFormatting>
  <x:dataValidations count="1">
    <x:dataValidation type="list" sqref="G7:G36">
      <x:formula1>"Chưa bắt đầu,Đang làm,Chờ duyệt,Hoàn thành,Tạm dừng"</x:formula1>
    </x:dataValidation>
  </x:dataValidations>
  <x:pageMargins left="0.7" right="0.7" top="0.75" bottom="0.75" header="0.3" footer="0.3"/>
</x:worksheet>
</file>

<file path=xl/worksheets/sheet5.xml><?xml version="1.0" encoding="utf-8"?>
<x:worksheet xmlns:x="http://schemas.openxmlformats.org/spreadsheetml/2006/main">
  <x:sheetPr>
    <x:tabColor rgb="FFA5A5A5"/>
  </x:sheetPr>
  <x:sheetViews>
    <x:sheetView showGridLines="0" workbookViewId="0"/>
  </x:sheetViews>
  <x:sheetFormatPr defaultRowHeight="15"/>
  <x:cols>
    <x:col min="2" max="2" width="10" hidden="0" customWidth="1"/>
    <x:col min="3" max="3" width="28" hidden="0" customWidth="1"/>
    <x:col min="4" max="4" width="70" hidden="0" customWidth="1"/>
  </x:cols>
  <x:sheetData>
    <x:row r="1">
      <x:c r="A1" s="2"/>
      <x:c r="B1" s="2"/>
      <x:c r="C1" s="2"/>
      <x:c r="D1" s="2"/>
      <x:c r="E1" s="2"/>
      <x:c r="F1" s="2"/>
      <x:c r="G1" s="2"/>
      <x:c r="H1" s="2"/>
    </x:row>
    <x:row r="2" ht="28" customHeight="1">
      <x:c r="A2" s="2"/>
      <x:c r="B2" s="3" t="str">
        <x:v>HƯỚNG DẪN SỬ DỤNG MẪU</x:v>
      </x:c>
      <x:c r="C2" s="3"/>
      <x:c r="D2" s="3"/>
      <x:c r="E2" s="3"/>
      <x:c r="F2" s="3"/>
      <x:c r="G2" s="3"/>
      <x:c r="H2" s="3"/>
    </x:row>
    <x:row r="3">
      <x:c r="A3" s="2"/>
      <x:c r="B3" s="4"/>
      <x:c r="C3" s="4"/>
      <x:c r="D3" s="4"/>
      <x:c r="E3" s="4"/>
      <x:c r="F3" s="4"/>
      <x:c r="G3" s="4"/>
      <x:c r="H3" s="4"/>
    </x:row>
    <x:row r="4">
      <x:c r="A4" s="2"/>
      <x:c r="B4" s="2"/>
      <x:c r="C4" s="2"/>
      <x:c r="D4" s="2"/>
      <x:c r="E4" s="2"/>
      <x:c r="F4" s="2"/>
      <x:c r="G4" s="2"/>
      <x:c r="H4" s="2"/>
    </x:row>
    <x:row r="5">
      <x:c r="A5" s="2"/>
      <x:c r="B5" s="65" t="str">
        <x:v>Mẫu này dành cho HR và ban tổ chức nội bộ chuẩn bị Year End Party cho doanh nghiệp.</x:v>
      </x:c>
      <x:c r="C5" s="65"/>
      <x:c r="D5" s="65"/>
      <x:c r="E5" s="65"/>
      <x:c r="F5" s="65"/>
      <x:c r="G5" s="65"/>
      <x:c r="H5" s="65"/>
    </x:row>
    <x:row r="6">
      <x:c r="A6" s="2"/>
      <x:c r="B6" s="2"/>
      <x:c r="C6" s="2"/>
      <x:c r="D6" s="2"/>
      <x:c r="E6" s="2"/>
      <x:c r="F6" s="2"/>
      <x:c r="G6" s="2"/>
      <x:c r="H6" s="2"/>
    </x:row>
    <x:row r="7">
      <x:c r="A7" s="2"/>
      <x:c r="B7" s="2"/>
      <x:c r="C7" s="2"/>
      <x:c r="D7" s="2"/>
      <x:c r="E7" s="2"/>
      <x:c r="F7" s="2"/>
      <x:c r="G7" s="2"/>
      <x:c r="H7" s="2"/>
    </x:row>
    <x:row r="8">
      <x:c r="A8" s="2"/>
      <x:c r="B8" s="37" t="str">
        <x:v>Bước</x:v>
      </x:c>
      <x:c r="C8" s="37" t="str">
        <x:v>Việc cần làm</x:v>
      </x:c>
      <x:c r="D8" s="37" t="str">
        <x:v>Cách thực hiện</x:v>
      </x:c>
      <x:c r="E8" s="2"/>
      <x:c r="F8" s="2"/>
      <x:c r="G8" s="2"/>
      <x:c r="H8" s="2"/>
    </x:row>
    <x:row r="9">
      <x:c r="A9" s="2"/>
      <x:c r="B9" s="30" t="str">
        <x:v>1</x:v>
      </x:c>
      <x:c r="C9" s="30" t="str">
        <x:v>Nhập dữ liệu đầu vào</x:v>
      </x:c>
      <x:c r="D9" s="30" t="str">
        <x:v>Mở sheet Tổng hợp và điền các ô màu vàng: ngày tổ chức, số khách, ngân sách, địa điểm và người duyệt.</x:v>
      </x:c>
      <x:c r="E9" s="2"/>
      <x:c r="F9" s="2"/>
      <x:c r="G9" s="2"/>
      <x:c r="H9" s="2"/>
    </x:row>
    <x:row r="10">
      <x:c r="A10" s="2"/>
      <x:c r="B10" s="31" t="str">
        <x:v>2</x:v>
      </x:c>
      <x:c r="C10" s="31" t="str">
        <x:v>Điều chỉnh timeline</x:v>
      </x:c>
      <x:c r="D10" s="31" t="str">
        <x:v>Ngày bắt đầu và hạn chót được tính từ ngày tổ chức. Sửa trực tiếp nếu doanh nghiệp có lịch chuẩn bị ngắn hoặc dài hơn.</x:v>
      </x:c>
      <x:c r="E10" s="2"/>
      <x:c r="F10" s="2"/>
      <x:c r="G10" s="2"/>
      <x:c r="H10" s="2"/>
    </x:row>
    <x:row r="11">
      <x:c r="A11" s="2"/>
      <x:c r="B11" s="31" t="str">
        <x:v>3</x:v>
      </x:c>
      <x:c r="C11" s="31" t="str">
        <x:v>Lập ngân sách</x:v>
      </x:c>
      <x:c r="D11" s="31" t="str">
        <x:v>Nhập số lượng, đơn giá dự toán và báo giá chốt. Cột chênh lệch giúp nhận ra hạng mục vượt hoặc thấp hơn dự toán.</x:v>
      </x:c>
      <x:c r="E11" s="2"/>
      <x:c r="F11" s="2"/>
      <x:c r="G11" s="2"/>
      <x:c r="H11" s="2"/>
    </x:row>
    <x:row r="12">
      <x:c r="A12" s="2"/>
      <x:c r="B12" s="31" t="str">
        <x:v>4</x:v>
      </x:c>
      <x:c r="C12" s="31" t="str">
        <x:v>Giao trách nhiệm</x:v>
      </x:c>
      <x:c r="D12" s="31" t="str">
        <x:v>Mỗi đầu việc cần một người phụ trách, một hạn chót và một người duyệt rõ ràng.</x:v>
      </x:c>
      <x:c r="E12" s="2"/>
      <x:c r="F12" s="2"/>
      <x:c r="G12" s="2"/>
      <x:c r="H12" s="2"/>
    </x:row>
    <x:row r="13">
      <x:c r="A13" s="2"/>
      <x:c r="B13" s="31" t="str">
        <x:v>5</x:v>
      </x:c>
      <x:c r="C13" s="31" t="str">
        <x:v>Dùng checklist</x:v>
      </x:c>
      <x:c r="D13" s="31" t="str">
        <x:v>Chỉ chuyển sang Hoàn thành khi đã có bằng chứng như file duyệt, biên bản, email hoặc đường dẫn.</x:v>
      </x:c>
      <x:c r="E13" s="2"/>
      <x:c r="F13" s="2"/>
      <x:c r="G13" s="2"/>
      <x:c r="H13" s="2"/>
    </x:row>
    <x:row r="14">
      <x:c r="A14" s="2"/>
      <x:c r="B14" s="31" t="str">
        <x:v>6</x:v>
      </x:c>
      <x:c r="C14" s="31" t="str">
        <x:v>Quản lý phiên bản</x:v>
      </x:c>
      <x:c r="D14" s="31" t="str">
        <x:v>Nhân bản file trước mỗi vòng duyệt và ghi ngày hoặc số phiên bản trong tên file để tránh dùng nhầm bản.</x:v>
      </x:c>
      <x:c r="E14" s="2"/>
      <x:c r="F14" s="2"/>
      <x:c r="G14" s="2"/>
      <x:c r="H14" s="2"/>
    </x:row>
    <x:row r="15">
      <x:c r="A15" s="2"/>
      <x:c r="B15" s="31" t="str">
        <x:v>7</x:v>
      </x:c>
      <x:c r="C15" s="31" t="str">
        <x:v>Chốt với nhà cung cấp</x:v>
      </x:c>
      <x:c r="D15" s="31" t="str">
        <x:v>Gửi brief, timeline và phạm vi đã duyệt. Không gửi dữ liệu cá nhân nhạy cảm nếu chưa cần thiết.</x:v>
      </x:c>
      <x:c r="E15" s="2"/>
      <x:c r="F15" s="2"/>
      <x:c r="G15" s="2"/>
      <x:c r="H15" s="2"/>
    </x:row>
    <x:row r="16">
      <x:c r="A16" s="2"/>
      <x:c r="B16" s="2"/>
      <x:c r="C16" s="2"/>
      <x:c r="D16" s="2"/>
      <x:c r="E16" s="2"/>
      <x:c r="F16" s="2"/>
      <x:c r="G16" s="2"/>
      <x:c r="H16" s="2"/>
    </x:row>
    <x:row r="17">
      <x:c r="A17" s="2"/>
      <x:c r="B17" s="2"/>
      <x:c r="C17" s="2"/>
      <x:c r="D17" s="2"/>
      <x:c r="E17" s="2"/>
      <x:c r="F17" s="2"/>
      <x:c r="G17" s="2"/>
      <x:c r="H17" s="2"/>
    </x:row>
    <x:row r="18">
      <x:c r="A18" s="2"/>
      <x:c r="B18" s="37" t="str">
        <x:v>Màu ô</x:v>
      </x:c>
      <x:c r="C18" s="37" t="str">
        <x:v>Ý nghĩa</x:v>
      </x:c>
      <x:c r="D18" s="37" t="str">
        <x:v>Cách xử lý</x:v>
      </x:c>
      <x:c r="E18" s="2"/>
      <x:c r="F18" s="2"/>
      <x:c r="G18" s="2"/>
      <x:c r="H18" s="2"/>
    </x:row>
    <x:row r="19">
      <x:c r="A19" s="2"/>
      <x:c r="B19" s="42" t="str">
        <x:v>Vàng</x:v>
      </x:c>
      <x:c r="C19" s="30" t="str">
        <x:v>Dữ liệu cần nhập hoặc cập nhật</x:v>
      </x:c>
      <x:c r="D19" s="30" t="str">
        <x:v>Điền thông tin thực tế của doanh nghiệp</x:v>
      </x:c>
      <x:c r="E19" s="2"/>
      <x:c r="F19" s="2"/>
      <x:c r="G19" s="2"/>
      <x:c r="H19" s="2"/>
    </x:row>
    <x:row r="20">
      <x:c r="A20" s="2"/>
      <x:c r="B20" s="71" t="str">
        <x:v>Xanh nhạt</x:v>
      </x:c>
      <x:c r="C20" s="31" t="str">
        <x:v>Nhãn hoặc dữ liệu đang xử lý</x:v>
      </x:c>
      <x:c r="D20" s="31" t="str">
        <x:v>Theo dõi, không cần nhập nếu là ô công thức</x:v>
      </x:c>
      <x:c r="E20" s="2"/>
      <x:c r="F20" s="2"/>
      <x:c r="G20" s="2"/>
      <x:c r="H20" s="2"/>
    </x:row>
    <x:row r="21">
      <x:c r="A21" s="2"/>
      <x:c r="B21" s="72" t="str">
        <x:v>Xanh lá</x:v>
      </x:c>
      <x:c r="C21" s="31" t="str">
        <x:v>Đã hoàn thành</x:v>
      </x:c>
      <x:c r="D21" s="31" t="str">
        <x:v>Giữ bằng chứng xác nhận</x:v>
      </x:c>
      <x:c r="E21" s="2"/>
      <x:c r="F21" s="2"/>
      <x:c r="G21" s="2"/>
      <x:c r="H21" s="2"/>
    </x:row>
    <x:row r="22">
      <x:c r="A22" s="2"/>
      <x:c r="B22" s="73" t="str">
        <x:v>Đỏ nhạt</x:v>
      </x:c>
      <x:c r="C22" s="31" t="str">
        <x:v>Tạm dừng hoặc vượt dự toán</x:v>
      </x:c>
      <x:c r="D22" s="31" t="str">
        <x:v>Kiểm tra nguyên nhân và người duyệt</x:v>
      </x:c>
      <x:c r="E22" s="2"/>
      <x:c r="F22" s="2"/>
      <x:c r="G22" s="2"/>
      <x:c r="H22" s="2"/>
    </x:row>
    <x:row r="23">
      <x:c r="A23" s="2"/>
      <x:c r="B23" s="2"/>
      <x:c r="C23" s="2"/>
      <x:c r="D23" s="2"/>
      <x:c r="E23" s="2"/>
      <x:c r="F23" s="2"/>
      <x:c r="G23" s="2"/>
      <x:c r="H23" s="2"/>
    </x:row>
    <x:row r="24">
      <x:c r="A24" s="2"/>
      <x:c r="B24" s="2"/>
      <x:c r="C24" s="2"/>
      <x:c r="D24" s="2"/>
      <x:c r="E24" s="2"/>
      <x:c r="F24" s="2"/>
      <x:c r="G24" s="2"/>
      <x:c r="H24" s="2"/>
    </x:row>
    <x:row r="25">
      <x:c r="A25" s="2"/>
      <x:c r="B25" s="81" t="str">
        <x:v>Gợi ý: trước khi xin báo giá, hãy chốt tối thiểu mục tiêu, ngày tổ chức, số khách, địa điểm dự kiến và ngân sách. Những dữ liệu này giúp phương án nhận được sát nhu cầu hơn.</x:v>
      </x:c>
      <x:c r="C25" s="82"/>
      <x:c r="D25" s="82"/>
      <x:c r="E25" s="82"/>
      <x:c r="F25" s="82"/>
      <x:c r="G25" s="82"/>
      <x:c r="H25" s="83"/>
    </x:row>
    <x:row r="26">
      <x:c r="A26" s="2"/>
      <x:c r="B26" s="84"/>
      <x:c r="C26" s="85"/>
      <x:c r="D26" s="85"/>
      <x:c r="E26" s="85"/>
      <x:c r="F26" s="85"/>
      <x:c r="G26" s="85"/>
      <x:c r="H26" s="86"/>
    </x:row>
    <x:row r="27">
      <x:c r="A27" s="2"/>
      <x:c r="B27" s="2"/>
      <x:c r="C27" s="2"/>
      <x:c r="D27" s="2"/>
      <x:c r="E27" s="2"/>
      <x:c r="F27" s="2"/>
      <x:c r="G27" s="2"/>
      <x:c r="H27" s="2"/>
    </x:row>
    <x:row r="28">
      <x:c r="A28" s="2"/>
      <x:c r="B28" s="2"/>
      <x:c r="C28" s="2"/>
      <x:c r="D28" s="2"/>
      <x:c r="E28" s="2"/>
      <x:c r="F28" s="2"/>
      <x:c r="G28" s="2"/>
      <x:c r="H28" s="2"/>
    </x:row>
    <x:row r="29">
      <x:c r="A29" s="2"/>
      <x:c r="B29" s="2"/>
      <x:c r="C29" s="2"/>
      <x:c r="D29" s="2"/>
      <x:c r="E29" s="2"/>
      <x:c r="F29" s="2"/>
      <x:c r="G29" s="2"/>
      <x:c r="H29" s="2"/>
    </x:row>
    <x:row r="30">
      <x:c r="A30" s="2"/>
      <x:c r="B30" s="2"/>
      <x:c r="C30" s="2"/>
      <x:c r="D30" s="2"/>
      <x:c r="E30" s="2"/>
      <x:c r="F30" s="2"/>
      <x:c r="G30" s="2"/>
      <x:c r="H30" s="2"/>
    </x:row>
  </x:sheetData>
  <x:mergeCells>
    <x:mergeCell ref="B2:H2"/>
    <x:mergeCell ref="B5:H5"/>
    <x:mergeCell ref="B25:H26"/>
  </x:mergeCells>
  <x:pageMargins left="0.7" right="0.7" top="0.75" bottom="0.75" header="0.3" footer="0.3"/>
</x:worksheet>
</file>